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Figure 1" sheetId="1" state="visible" r:id="rId3"/>
    <sheet name="Figure 2" sheetId="2" state="visible" r:id="rId4"/>
    <sheet name="Figure 3" sheetId="3" state="visible" r:id="rId5"/>
    <sheet name="Figure 4" sheetId="4" state="visible" r:id="rId6"/>
    <sheet name="Figure 5" sheetId="5" state="visible" r:id="rId7"/>
    <sheet name="Données complémentaires 1" sheetId="6" state="visible" r:id="rId8"/>
    <sheet name="Données complémentaires 2" sheetId="7" state="visible" r:id="rId9"/>
    <sheet name="Données complémentaires 3 " sheetId="8" state="visible" r:id="rId10"/>
    <sheet name="Données complémentaire 4 " sheetId="9" state="visible" r:id="rId11"/>
    <sheet name="Données complémentaires 5" sheetId="10" state="visible" r:id="rId12"/>
    <sheet name="Données complémentaires 6" sheetId="11" state="visible" r:id="rId13"/>
    <sheet name="Données complémentaires 7" sheetId="12" state="visible" r:id="rId14"/>
    <sheet name="Données complémentaires 8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<sst xmlns="http://schemas.openxmlformats.org/spreadsheetml/2006/main" count="529" uniqueCount="278">
  <si>
    <t xml:space="preserve">Figure 1 - Victimes de violences physiques commises hors du cadre conjugal ou familial, enregistrées par la police et la gendarmerie de 2016 à 2024</t>
  </si>
  <si>
    <t xml:space="preserve">Évolution 2024/2023 (en %)</t>
  </si>
  <si>
    <t xml:space="preserve">Évolution moyenne annuelle 2016-2024 (en %)</t>
  </si>
  <si>
    <t xml:space="preserve">Effectifs</t>
  </si>
  <si>
    <t xml:space="preserve">%</t>
  </si>
  <si>
    <t xml:space="preserve">Ensemble</t>
  </si>
  <si>
    <t xml:space="preserve">Actes de torture ou violences suivies de mutilation ou d’infirmité permanente </t>
  </si>
  <si>
    <t xml:space="preserve">&lt;1</t>
  </si>
  <si>
    <t xml:space="preserve">ITT &gt;8j</t>
  </si>
  <si>
    <t xml:space="preserve">ITT &lt;=8j</t>
  </si>
  <si>
    <t xml:space="preserve">Violences sans précisions</t>
  </si>
  <si>
    <t xml:space="preserve">Violences physiques sans ITT</t>
  </si>
  <si>
    <t xml:space="preserve">Administration de substances nuisibles</t>
  </si>
  <si>
    <t xml:space="preserve">Lecture : En 2024, les services de sécurité ont enregistré 205 459 victimes de violences physiques commises hors cadre familial dont 75 668 victimes ont subi des violences qui ont entraîné une ITT supérieur à 8 jours</t>
  </si>
  <si>
    <t xml:space="preserve">Champ : France.</t>
  </si>
  <si>
    <t xml:space="preserve">Source : SSMSI, base statistique des victimes de crimes et délits enregistrés par la police et la gendarmerie de 2016 à 2024</t>
  </si>
  <si>
    <t xml:space="preserve">Figure 2  : Répartition des victimes de violences physiques commises hors du cadre conjugal ou familial selon le sexe et l’âge , enregistrées par la police et la gendarmerie de 2016 à 2024</t>
  </si>
  <si>
    <t xml:space="preserve">MAJEURS</t>
  </si>
  <si>
    <t xml:space="preserve">Total</t>
  </si>
  <si>
    <t xml:space="preserve">Femme</t>
  </si>
  <si>
    <t xml:space="preserve">Homme</t>
  </si>
  <si>
    <t xml:space="preserve">MINEURS</t>
  </si>
  <si>
    <t xml:space="preserve">Lecture : En 2024, les services de sécurité ont enregistré 205 459 victimes de violences physiques commises hors cadre familial, 159 145 sont majeures et  46 314  sont mineures aux moments des faits. </t>
  </si>
  <si>
    <t xml:space="preserve">Champ : France.</t>
  </si>
  <si>
    <t xml:space="preserve">Source : SSMSI, bases statistiques des victimes de crimes et délits enregistrés par la police et la gendarmerie de 2016 à 2024</t>
  </si>
  <si>
    <t xml:space="preserve">Figure 3- Nombre de victimes de violences physiques commises hors cadre familial enregistrées par les services de sécurité en 2024 pour 10 000 habitants, par âge et sexe</t>
  </si>
  <si>
    <t xml:space="preserve">00-04 ans</t>
  </si>
  <si>
    <t xml:space="preserve">05-09 ans</t>
  </si>
  <si>
    <t xml:space="preserve">10-14 ans</t>
  </si>
  <si>
    <t xml:space="preserve">15-19 ans</t>
  </si>
  <si>
    <t xml:space="preserve">20-24 ans</t>
  </si>
  <si>
    <t xml:space="preserve">25-29 ans</t>
  </si>
  <si>
    <t xml:space="preserve">30-34 ans</t>
  </si>
  <si>
    <t xml:space="preserve">35-39 ans</t>
  </si>
  <si>
    <t xml:space="preserve">40-44 ans</t>
  </si>
  <si>
    <t xml:space="preserve">45-49 ans</t>
  </si>
  <si>
    <t xml:space="preserve">50-54 ans</t>
  </si>
  <si>
    <t xml:space="preserve">55-59 ans</t>
  </si>
  <si>
    <t xml:space="preserve">60-64 ans</t>
  </si>
  <si>
    <t xml:space="preserve">65-69 ans</t>
  </si>
  <si>
    <t xml:space="preserve">70-74 ans</t>
  </si>
  <si>
    <t xml:space="preserve">75 ans et plus</t>
  </si>
  <si>
    <t xml:space="preserve">Hommes</t>
  </si>
  <si>
    <t xml:space="preserve">Taux hommes/femmes</t>
  </si>
  <si>
    <t xml:space="preserve">Lecture : En 2024, 37 femmes pour 10 000 habitantes et 81 hommes pour 10 000 habitants âgés entre 25 et 29 ans, sont victimes de violences physiques commises hors cadre familial. </t>
  </si>
  <si>
    <t xml:space="preserve">Source : SSMSI, base statistique des victimes de crimes et délits enregistrés par la police et la gendarmerie en 2024; Insee estimation de population le 16 janvier 2024</t>
  </si>
  <si>
    <t xml:space="preserve">https://www.insee.fr/fr/statistiques/7752095</t>
  </si>
  <si>
    <t xml:space="preserve">Figure 4- Mis en cause par les services de sécurité pour violences physiques commises en dehors du cadre familial élucidées en 2024</t>
  </si>
  <si>
    <t xml:space="preserve">% Hommes</t>
  </si>
  <si>
    <t xml:space="preserve">% Mineurs</t>
  </si>
  <si>
    <t xml:space="preserve">% Français</t>
  </si>
  <si>
    <t xml:space="preserve"> Administration de substances nuisibles</t>
  </si>
  <si>
    <t xml:space="preserve">Lecture : Les services de sécurité ont mis en cause 136 407 personnes pour des violences physiques commises en dehors du cadre familial élucidées en 2024. 83 % des mis en cause sont des hommes. </t>
  </si>
  <si>
    <t xml:space="preserve">Source : SSMSI, base statistique des mis en cause de crimes et délits élucidés par la police et la gendarmerie en 2024.</t>
  </si>
  <si>
    <t xml:space="preserve">Figure 5 – Répartition par groupe d’âge des mis en cause par les services de sécurité pour violences physiques commises en dehors du cadre familial élucidées en 2024</t>
  </si>
  <si>
    <t xml:space="preserve">Année</t>
  </si>
  <si>
    <t xml:space="preserve">Moins de 15 ans</t>
  </si>
  <si>
    <t xml:space="preserve">Mis en cause</t>
  </si>
  <si>
    <t xml:space="preserve">Lecture : 20,6 % des personnes mises en cause par les services de sécurité pour violences physiques commises en dehors du cadre familial élucidées en 2024, ont entre 15 et 19 ans.</t>
  </si>
  <si>
    <t xml:space="preserve">Source : SSMSI, bases statistiques des mis en cause de crimes et délits élucidés par la police et la gendarmerie de 2016 à 2024.</t>
  </si>
  <si>
    <t xml:space="preserve">Figure complémentaire 1 - Victimes de violences physiques commises hors du cadre conjugal ou familial, enregistrées par la police et la gendarmerie de 2016 à 2024</t>
  </si>
  <si>
    <t xml:space="preserve">Lecture : En 2024, les services de sécurité ont enregistré 205 459 victimes de violences physiques commises hors cadre familial dont 75 668 victimes ont subi des violences qui ont entrainé une ITT inférieur à 8 jours</t>
  </si>
  <si>
    <t xml:space="preserve">Figure complémentaire 2  : Répartition des victimes de violences physiques commises hors du cadre conjugal ou familial selon l’âge et le sexe, enregistrées par la police et la gendarmerie de 2016 à 2024</t>
  </si>
  <si>
    <r>
      <rPr>
        <b val="true"/>
        <sz val="11"/>
        <color theme="1"/>
        <rFont val="Marianne"/>
        <family val="3"/>
        <charset val="1"/>
      </rPr>
      <t xml:space="preserve">Figure complémentaire 3-</t>
    </r>
    <r>
      <rPr>
        <sz val="11"/>
        <color theme="1"/>
        <rFont val="Marianne"/>
        <family val="3"/>
        <charset val="1"/>
      </rPr>
      <t xml:space="preserve"> </t>
    </r>
    <r>
      <rPr>
        <b val="true"/>
        <sz val="11"/>
        <color theme="1"/>
        <rFont val="Marianne"/>
        <family val="3"/>
        <charset val="1"/>
      </rPr>
      <t xml:space="preserve">Répartition par sexe et âge des victimes de violences physiques commises hors cadre familial, enregistrées par la police et la gendarmerie en 2024</t>
    </r>
  </si>
  <si>
    <t xml:space="preserve">Femmes</t>
  </si>
  <si>
    <t xml:space="preserve">% Femmes</t>
  </si>
  <si>
    <t xml:space="preserve">Lecture : En 2024, les hommes de 15 à 19 ans représentent 9,4 % des victimes de violences physiques hors cadre familial enregistrées par les services de sécurité. Parmi cette tranche, les femmes représentent 31% des victimes</t>
  </si>
  <si>
    <t xml:space="preserve">Source : SSMSI, bases statistiques des victimes de crimes et délits enregistrés par la police et la gendarmerie en 2024</t>
  </si>
  <si>
    <t xml:space="preserve">Lecture : En 2024, 19351 hommes de 15 à 19 ans ont été victimes de violences physiques hors cadre familial enregistrées par les services de sécurité. Parmi cette tranche, 8488 femmes ont été victimes</t>
  </si>
  <si>
    <t xml:space="preserve">Figure complémentaire 4 - Taux de victimes de violences physiques hors cadre familial pour 10 000 habitants par taille d’unité urbaine, en 2024.</t>
  </si>
  <si>
    <t xml:space="preserve">Taille unité urbaine</t>
  </si>
  <si>
    <t xml:space="preserve">France</t>
  </si>
  <si>
    <t xml:space="preserve">France métropolitaine</t>
  </si>
  <si>
    <t xml:space="preserve">Drom</t>
  </si>
  <si>
    <t xml:space="preserve">Commune rurale</t>
  </si>
  <si>
    <t xml:space="preserve">Unité urbaine de 2 000 à 4 999 habitants</t>
  </si>
  <si>
    <t xml:space="preserve">Unité urbaine de 5 000 à 9 999 habitants</t>
  </si>
  <si>
    <t xml:space="preserve">Unité urbaine de 10 000 à 19 999 habitants</t>
  </si>
  <si>
    <t xml:space="preserve">Unité urbaine de 20 000 à 49 999 habitants</t>
  </si>
  <si>
    <t xml:space="preserve">Unité urbaine de 50 000 à 99 999 habitants</t>
  </si>
  <si>
    <t xml:space="preserve">Unité urbaine de 100 000 à 199 999 habitants</t>
  </si>
  <si>
    <t xml:space="preserve">Unité urbaine de 200 000 à 1 999 999 habitants</t>
  </si>
  <si>
    <t xml:space="preserve">Unité urbaine de Paris</t>
  </si>
  <si>
    <t xml:space="preserve">Lecture : En 2024, il y a 36,8 victimes de violences physiques commises hors cadre familial pour 10 000 habitants dans les unités urbaines de 20 000 à 49 999 habitants en France </t>
  </si>
  <si>
    <t xml:space="preserve">Champ : France</t>
  </si>
  <si>
    <t xml:space="preserve">Source : SSMSI, base statistique des victimes de crimes et délits enregistrés par la police et la gendarmerie en 2024 ; Insee, recensement de la population légale en 2021, ventilation par unité urbaine 2021.</t>
  </si>
  <si>
    <t xml:space="preserve">Figure complémentaire 5- Taux de victimes de violences physiques hors cadre familial pour 10 000 habitants par département en 2024 </t>
  </si>
  <si>
    <t xml:space="preserve">Departement</t>
  </si>
  <si>
    <t xml:space="preserve">Libellé departement</t>
  </si>
  <si>
    <t xml:space="preserve">Nombre d'habitants</t>
  </si>
  <si>
    <t xml:space="preserve">Nombre de victimes</t>
  </si>
  <si>
    <t xml:space="preserve">Taux de victimes</t>
  </si>
  <si>
    <t xml:space="preserve">01</t>
  </si>
  <si>
    <t xml:space="preserve">Ain</t>
  </si>
  <si>
    <t xml:space="preserve">02</t>
  </si>
  <si>
    <t xml:space="preserve">Aisne</t>
  </si>
  <si>
    <t xml:space="preserve">03</t>
  </si>
  <si>
    <t xml:space="preserve">Allier</t>
  </si>
  <si>
    <t xml:space="preserve">04</t>
  </si>
  <si>
    <t xml:space="preserve">Alpes-de-Haute-Provence</t>
  </si>
  <si>
    <t xml:space="preserve">05</t>
  </si>
  <si>
    <t xml:space="preserve">Hautes-Alpes</t>
  </si>
  <si>
    <t xml:space="preserve">06</t>
  </si>
  <si>
    <t xml:space="preserve">Alpes-Maritimes</t>
  </si>
  <si>
    <t xml:space="preserve">07</t>
  </si>
  <si>
    <t xml:space="preserve">Ardèche</t>
  </si>
  <si>
    <t xml:space="preserve">08</t>
  </si>
  <si>
    <t xml:space="preserve">Ardennes</t>
  </si>
  <si>
    <t xml:space="preserve">09</t>
  </si>
  <si>
    <t xml:space="preserve">Ariège</t>
  </si>
  <si>
    <t xml:space="preserve">Aube</t>
  </si>
  <si>
    <t xml:space="preserve">Aude</t>
  </si>
  <si>
    <t xml:space="preserve">Aveyron</t>
  </si>
  <si>
    <t xml:space="preserve">Bouches-du-Rhône</t>
  </si>
  <si>
    <t xml:space="preserve">Calvados</t>
  </si>
  <si>
    <t xml:space="preserve">Cantal</t>
  </si>
  <si>
    <t xml:space="preserve">Charente</t>
  </si>
  <si>
    <t xml:space="preserve">Charente-Maritime</t>
  </si>
  <si>
    <t xml:space="preserve">Cher</t>
  </si>
  <si>
    <t xml:space="preserve">Corrèze</t>
  </si>
  <si>
    <t xml:space="preserve">Côte-d'Or</t>
  </si>
  <si>
    <t xml:space="preserve">Côtes-d'Armor</t>
  </si>
  <si>
    <t xml:space="preserve">Creuse</t>
  </si>
  <si>
    <t xml:space="preserve">Dordogne</t>
  </si>
  <si>
    <t xml:space="preserve">Doubs</t>
  </si>
  <si>
    <t xml:space="preserve">Drôme</t>
  </si>
  <si>
    <t xml:space="preserve">Eure</t>
  </si>
  <si>
    <t xml:space="preserve">Eure-et-Loir</t>
  </si>
  <si>
    <t xml:space="preserve">Finistère</t>
  </si>
  <si>
    <t xml:space="preserve">2A</t>
  </si>
  <si>
    <t xml:space="preserve">Corse-du-Sud</t>
  </si>
  <si>
    <t xml:space="preserve">2B</t>
  </si>
  <si>
    <t xml:space="preserve">Haute-Corse</t>
  </si>
  <si>
    <t xml:space="preserve">Gard</t>
  </si>
  <si>
    <t xml:space="preserve">Haute-Garonne</t>
  </si>
  <si>
    <t xml:space="preserve">Gers</t>
  </si>
  <si>
    <t xml:space="preserve">Gironde</t>
  </si>
  <si>
    <t xml:space="preserve">Hérault</t>
  </si>
  <si>
    <t xml:space="preserve">Ille-et-Vilaine</t>
  </si>
  <si>
    <t xml:space="preserve">Indre</t>
  </si>
  <si>
    <t xml:space="preserve">Indre-et-Loire</t>
  </si>
  <si>
    <t xml:space="preserve">Isère</t>
  </si>
  <si>
    <t xml:space="preserve">Jura</t>
  </si>
  <si>
    <t xml:space="preserve">Landes</t>
  </si>
  <si>
    <t xml:space="preserve">Loir-et-Cher</t>
  </si>
  <si>
    <t xml:space="preserve">Loire</t>
  </si>
  <si>
    <t xml:space="preserve">Haute-Loire</t>
  </si>
  <si>
    <t xml:space="preserve">Loire-Atlantique</t>
  </si>
  <si>
    <t xml:space="preserve">Loiret</t>
  </si>
  <si>
    <t xml:space="preserve">Lot</t>
  </si>
  <si>
    <t xml:space="preserve">Lot-et-Garonne</t>
  </si>
  <si>
    <t xml:space="preserve">Lozère</t>
  </si>
  <si>
    <t xml:space="preserve">Maine-et-Loire</t>
  </si>
  <si>
    <t xml:space="preserve">Manche</t>
  </si>
  <si>
    <t xml:space="preserve">Marne</t>
  </si>
  <si>
    <t xml:space="preserve">Haute-Marne</t>
  </si>
  <si>
    <t xml:space="preserve">Mayenne</t>
  </si>
  <si>
    <t xml:space="preserve">Meurthe-et-Moselle</t>
  </si>
  <si>
    <t xml:space="preserve">Meuse</t>
  </si>
  <si>
    <t xml:space="preserve">Morbihan</t>
  </si>
  <si>
    <t xml:space="preserve">Moselle</t>
  </si>
  <si>
    <t xml:space="preserve">Nièvre</t>
  </si>
  <si>
    <t xml:space="preserve">Nord</t>
  </si>
  <si>
    <t xml:space="preserve">Oise</t>
  </si>
  <si>
    <t xml:space="preserve">Orne</t>
  </si>
  <si>
    <t xml:space="preserve">Pas-de-Calais</t>
  </si>
  <si>
    <t xml:space="preserve">Puy-de-Dôme</t>
  </si>
  <si>
    <t xml:space="preserve">Pyrénées-Atlantiques</t>
  </si>
  <si>
    <t xml:space="preserve">Hautes-Pyrénées</t>
  </si>
  <si>
    <t xml:space="preserve">Pyrénées-Orientales</t>
  </si>
  <si>
    <t xml:space="preserve">Bas-Rhin</t>
  </si>
  <si>
    <t xml:space="preserve">Haut-Rhin</t>
  </si>
  <si>
    <t xml:space="preserve">Rhône</t>
  </si>
  <si>
    <t xml:space="preserve">Haute-Saône</t>
  </si>
  <si>
    <t xml:space="preserve">Saône-et-Loire</t>
  </si>
  <si>
    <t xml:space="preserve">Sarthe</t>
  </si>
  <si>
    <t xml:space="preserve">Savoie</t>
  </si>
  <si>
    <t xml:space="preserve">Haute-Savoie</t>
  </si>
  <si>
    <t xml:space="preserve">Paris</t>
  </si>
  <si>
    <t xml:space="preserve">Seine-Maritime</t>
  </si>
  <si>
    <t xml:space="preserve">Seine-et-Marne</t>
  </si>
  <si>
    <t xml:space="preserve">Yvelines</t>
  </si>
  <si>
    <t xml:space="preserve">Deux-Sèvres</t>
  </si>
  <si>
    <t xml:space="preserve">Somme</t>
  </si>
  <si>
    <t xml:space="preserve">Tarn</t>
  </si>
  <si>
    <t xml:space="preserve">Tarn-et-Garonne</t>
  </si>
  <si>
    <t xml:space="preserve">Var</t>
  </si>
  <si>
    <t xml:space="preserve">Vaucluse</t>
  </si>
  <si>
    <t xml:space="preserve">Vendée</t>
  </si>
  <si>
    <t xml:space="preserve">Vienne</t>
  </si>
  <si>
    <t xml:space="preserve">Haute-Vienne</t>
  </si>
  <si>
    <t xml:space="preserve">Vosges</t>
  </si>
  <si>
    <t xml:space="preserve">Yonne</t>
  </si>
  <si>
    <t xml:space="preserve">Territoire de Belfort</t>
  </si>
  <si>
    <t xml:space="preserve">Essonne</t>
  </si>
  <si>
    <t xml:space="preserve">Hauts-de-Seine</t>
  </si>
  <si>
    <t xml:space="preserve">Seine-Saint-Denis</t>
  </si>
  <si>
    <t xml:space="preserve">Val-de-Marne</t>
  </si>
  <si>
    <t xml:space="preserve">Val-d'Oise</t>
  </si>
  <si>
    <t xml:space="preserve">Guadeloupe</t>
  </si>
  <si>
    <t xml:space="preserve">Martinique</t>
  </si>
  <si>
    <t xml:space="preserve">Guyane</t>
  </si>
  <si>
    <t xml:space="preserve">La Réunion</t>
  </si>
  <si>
    <t xml:space="preserve">Mayotte</t>
  </si>
  <si>
    <t xml:space="preserve">Lecture : En 2024, 34 personnes pour 10 000 habitantes ont été  victimes de violences physiques commises hors cadre familial dans la Marne. </t>
  </si>
  <si>
    <t xml:space="preserve">Figure complémentaire 6- Victimes de violences physiques commises hors cadre conjugal ou familial, enregistrées par la police et la gendarmerie en 2024</t>
  </si>
  <si>
    <t xml:space="preserve">Ensemble </t>
  </si>
  <si>
    <t xml:space="preserve">Lecture : En 2024, les services de sécurité ont enregistré 205 459 victimes de violences physiques commises hors cadre familial, 159 145 sont majeures et 46 314 sont mineures aux moments des faits. </t>
  </si>
  <si>
    <t xml:space="preserve">Source : SSMSI, base statistique des victimes de crimes et délits enregistrés par la police et la gendarmerie en 2024</t>
  </si>
  <si>
    <t xml:space="preserve">Figure 1 (VRS) : répartition des victimes de violences physiques hors cadre intrafamilial (%)</t>
  </si>
  <si>
    <t xml:space="preserve">Prévalence dans la population générale (%)</t>
  </si>
  <si>
    <t xml:space="preserve">Victimes de violences physiques</t>
  </si>
  <si>
    <t xml:space="preserve">… dont victimes de violences physique hors intrafamilial</t>
  </si>
  <si>
    <t xml:space="preserve">Lecture : D'après VRS, en 2023,  1,0% des personnes ont subi des  violences physiques hors cadre familial</t>
  </si>
  <si>
    <t xml:space="preserve">Source : SSMSI, enquête Vécu et ressenti en matière de sécurité (VRS) 2024 ; traitement SSMSI</t>
  </si>
  <si>
    <t xml:space="preserve">Figure 2 (VRS) : répartition par âge des victimes de violences physiques hors cadre intrafamilial  selon le sexe (%)</t>
  </si>
  <si>
    <t xml:space="preserve">Hommes (%)</t>
  </si>
  <si>
    <t xml:space="preserve">Femmes (%)</t>
  </si>
  <si>
    <t xml:space="preserve">Total (%)</t>
  </si>
  <si>
    <t xml:space="preserve">18-25</t>
  </si>
  <si>
    <t xml:space="preserve">25-34</t>
  </si>
  <si>
    <t xml:space="preserve">35-44</t>
  </si>
  <si>
    <t xml:space="preserve">45-54</t>
  </si>
  <si>
    <t xml:space="preserve">55-64</t>
  </si>
  <si>
    <t xml:space="preserve">65-74</t>
  </si>
  <si>
    <t xml:space="preserve">&gt;=75</t>
  </si>
  <si>
    <t xml:space="preserve">Lecture : D'après VRS, en 2023,  23% des victimes de violences physiques hors cadre familial ont entre 25 et 34 ans</t>
  </si>
  <si>
    <t xml:space="preserve">Figure 3 (VRS) : répartition selon le type de déclaration aux services de sécurité  des victimes de violences physiques hors cadre intrafamilial  selon le type de déclaration aux services de sécurité par sexe (%)</t>
  </si>
  <si>
    <t xml:space="preserve">Main courante</t>
  </si>
  <si>
    <t xml:space="preserve">Plainte</t>
  </si>
  <si>
    <t xml:space="preserve">Renoncement une fois sur place</t>
  </si>
  <si>
    <t xml:space="preserve">NR</t>
  </si>
  <si>
    <t xml:space="preserve">Lecture : D'après VRS, en 2023,  19% des femmes victimes de violences physiques hors cadre familial ont porté plainte</t>
  </si>
  <si>
    <t xml:space="preserve">Figure 4 (VRS) : répartition des victimes de violences physiques hors cadre intrafamilial  selon le lien avec l'auteur (%)</t>
  </si>
  <si>
    <t xml:space="preserve">Homme (%)</t>
  </si>
  <si>
    <t xml:space="preserve">Femme (%)</t>
  </si>
  <si>
    <t xml:space="preserve">Auteur connu personnellement</t>
  </si>
  <si>
    <t xml:space="preserve">Auteur connu de vue</t>
  </si>
  <si>
    <t xml:space="preserve">Auteur inconnu</t>
  </si>
  <si>
    <t xml:space="preserve">Lecture : D'après VRS, en 2023,  20% des  victimes de violences physiques hors cadre familial connaissent leur agresseur personnellement</t>
  </si>
  <si>
    <t xml:space="preserve">Figure 5 (VRS) : répartition des victimes de violences physiques hors cadre intrafamilial  selon le nombre et le sexe des auteurs  (%)</t>
  </si>
  <si>
    <t xml:space="preserve">Un homme</t>
  </si>
  <si>
    <t xml:space="preserve">Une femme</t>
  </si>
  <si>
    <t xml:space="preserve">Plusieurs hommes</t>
  </si>
  <si>
    <t xml:space="preserve">SD</t>
  </si>
  <si>
    <t xml:space="preserve">Plusieurs femmes</t>
  </si>
  <si>
    <t xml:space="preserve">Des femmes et hommes</t>
  </si>
  <si>
    <t xml:space="preserve">Note : SD : sous le seuil de diffusion </t>
  </si>
  <si>
    <t xml:space="preserve">Lecture : D'après VRS, en 2023,  59% des  victimes de violences physiques hors cadre familial déclarent que leur agresseur est un homme seul</t>
  </si>
  <si>
    <t xml:space="preserve">Figure 6 (VRS) : répartition des victimes de violences physiques hors cadre intrafamilial  selon le lieu de commission de l'atteinte  (%)</t>
  </si>
  <si>
    <t xml:space="preserve">Lieux  de commission de l'atteinte</t>
  </si>
  <si>
    <t xml:space="preserve">Domicile de la victime</t>
  </si>
  <si>
    <t xml:space="preserve">Logement de qlq d'autre</t>
  </si>
  <si>
    <t xml:space="preserve">Parties communes immeuble</t>
  </si>
  <si>
    <t xml:space="preserve">Etablissement scolaire ou universitaire</t>
  </si>
  <si>
    <t xml:space="preserve">Locaux d'une entreprise d'une administration ou d'usine</t>
  </si>
  <si>
    <t xml:space="preserve">Lieux ouverts au public (parc, transports collectifs, parking)</t>
  </si>
  <si>
    <t xml:space="preserve">Bar</t>
  </si>
  <si>
    <t xml:space="preserve">Espace sportif</t>
  </si>
  <si>
    <t xml:space="preserve">Etablissement commercial</t>
  </si>
  <si>
    <t xml:space="preserve">Rue</t>
  </si>
  <si>
    <t xml:space="preserve">Autre</t>
  </si>
  <si>
    <t xml:space="preserve">Lecture : D'après VRS, en 2023,  12% des  victimes de violences physiques hors cadre familial déclarent avoir été agressées dans un lieu ouvert au public</t>
  </si>
  <si>
    <t xml:space="preserve">contexte de commission de l’atteinte</t>
  </si>
  <si>
    <t xml:space="preserve">0 NR</t>
  </si>
  <si>
    <t xml:space="preserve">[1] De votre métier (y compris stage)</t>
  </si>
  <si>
    <t xml:space="preserve">[2] De vos études, votre scolarité (y compris formation)</t>
  </si>
  <si>
    <t xml:space="preserve">[3] D'une activité sportive encadrée ou en club</t>
  </si>
  <si>
    <t xml:space="preserve">[4] D'une activité associative (politique, syndicale, etc.)</t>
  </si>
  <si>
    <t xml:space="preserve">[5] D'une activité de loisir (balade, événement festif, etc.)</t>
  </si>
  <si>
    <t xml:space="preserve">[6] D'un déplacement (domicile/travail, vacances, etc.)</t>
  </si>
  <si>
    <t xml:space="preserve">[7] De courses (marché, supermarché, autres magasins)</t>
  </si>
  <si>
    <t xml:space="preserve">[8] Dans un autre contexte, préciser :</t>
  </si>
  <si>
    <t xml:space="preserve">Lecture : D'après VRS, en 2023,  24% des  victimes de violences physiques hors cadre familial déclarent avoir été agressées lors d’une activité professionnelle</t>
  </si>
  <si>
    <t xml:space="preserve">Figure complémentaire 8 – Répartition par groupe d’âge des mis en cause par les services de sécurité pour violences physiques commises en dehors du cadre familial élucidées en 2024</t>
  </si>
  <si>
    <t xml:space="preserve">Majeurs</t>
  </si>
  <si>
    <t xml:space="preserve">Mineurs</t>
  </si>
  <si>
    <t xml:space="preserve">Lecture : 23,8 % des personnes mises en cause par les services de sécurité pour violences physiques commises en dehors du cadre familial élucidées en 2024, sont mineures.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</si>
</sst>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"/>
    <numFmt numFmtId="167" formatCode="0.0"/>
    <numFmt numFmtId="168" formatCode="@"/>
    <numFmt numFmtId="169" formatCode="General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Marianne"/>
      <family val="3"/>
      <charset val="1"/>
    </font>
    <font>
      <sz val="11"/>
      <color theme="1"/>
      <name val="Marianne"/>
      <family val="3"/>
      <charset val="1"/>
    </font>
    <font>
      <b val="true"/>
      <sz val="11"/>
      <color theme="0"/>
      <name val="Marianne"/>
      <family val="3"/>
      <charset val="1"/>
    </font>
    <font>
      <b val="true"/>
      <sz val="11"/>
      <color rgb="FF000000"/>
      <name val="Marianne"/>
      <family val="3"/>
      <charset val="1"/>
    </font>
    <font>
      <sz val="11"/>
      <color rgb="FF000000"/>
      <name val="Marianne"/>
      <family val="3"/>
      <charset val="1"/>
    </font>
    <font>
      <sz val="9"/>
      <color theme="1"/>
      <name val="Marianne"/>
      <family val="3"/>
      <charset val="1"/>
    </font>
    <font>
      <sz val="10"/>
      <color theme="1"/>
      <name val="Marianne"/>
      <family val="3"/>
      <charset val="1"/>
    </font>
    <font>
      <b val="true"/>
      <sz val="11"/>
      <color theme="1"/>
      <name val="Marianne"/>
      <family val="3"/>
      <charset val="1"/>
    </font>
    <font>
      <sz val="11"/>
      <color theme="0"/>
      <name val="Marianne"/>
      <family val="3"/>
      <charset val="1"/>
    </font>
    <font>
      <b val="true"/>
      <sz val="11"/>
      <color theme="1"/>
      <name val="Mariane"/>
      <family val="0"/>
      <charset val="1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sz val="10"/>
      <color rgb="FF000000"/>
      <name val="Calibri"/>
      <family val="2"/>
    </font>
    <font>
      <sz val="12"/>
      <color theme="1"/>
      <name val="Marianne"/>
      <family val="3"/>
      <charset val="1"/>
    </font>
    <font>
      <sz val="12"/>
      <color theme="0"/>
      <name val="Marianne"/>
      <family val="3"/>
      <charset val="1"/>
    </font>
    <font>
      <b val="true"/>
      <sz val="12"/>
      <color theme="0"/>
      <name val="Marianne"/>
      <family val="3"/>
      <charset val="1"/>
    </font>
    <font>
      <b val="true"/>
      <sz val="12"/>
      <color rgb="FF000000"/>
      <name val="Marianne"/>
      <family val="3"/>
      <charset val="1"/>
    </font>
    <font>
      <sz val="12"/>
      <color rgb="FF000000"/>
      <name val="Marianne"/>
      <family val="3"/>
      <charset val="1"/>
    </font>
    <font>
      <sz val="10"/>
      <color rgb="FF000000"/>
      <name val="Marianne"/>
      <family val="3"/>
      <charset val="1"/>
    </font>
    <font>
      <sz val="10"/>
      <color rgb="FF000000"/>
      <name val="Arial"/>
      <family val="2"/>
    </font>
    <font>
      <b val="true"/>
      <sz val="10"/>
      <color rgb="FF595959"/>
      <name val="Calibri"/>
      <family val="2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i val="true"/>
      <sz val="11"/>
      <color theme="1"/>
      <name val="Marianne"/>
      <family val="3"/>
      <charset val="1"/>
    </font>
  </fonts>
  <fills count="6">
    <fill>
      <patternFill patternType="none"/>
    </fill>
    <fill>
      <patternFill patternType="gray125"/>
    </fill>
    <fill>
      <patternFill patternType="solid">
        <fgColor theme="8"/>
        <bgColor rgb="FF0066CC"/>
      </patternFill>
    </fill>
    <fill>
      <patternFill patternType="solid">
        <fgColor theme="2" tint="-0.1"/>
        <bgColor rgb="FFD9D9D9"/>
      </patternFill>
    </fill>
    <fill>
      <patternFill patternType="solid">
        <fgColor theme="0"/>
        <bgColor rgb="FFFFFFCC"/>
      </patternFill>
    </fill>
    <fill>
      <patternFill patternType="solid">
        <fgColor theme="0" tint="-0.15"/>
        <bgColor rgb="FFD0CECE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3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7" fillId="3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7" fillId="3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3" borderId="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3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3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9" fillId="2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9" fillId="2" borderId="1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5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20" fillId="5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20" fillId="5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20" fillId="5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20" fillId="5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4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1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21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21" fillId="0" borderId="1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21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7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0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8" fillId="0" borderId="1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5" fillId="0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0" borderId="1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7" fillId="3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3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1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26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6" fillId="0" borderId="1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5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5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8" fillId="0" borderId="1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420E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B8B8B"/>
      <rgbColor rgb="FF9999FF"/>
      <rgbColor rgb="FF993366"/>
      <rgbColor rgb="FFFFFFCC"/>
      <rgbColor rgb="FFCCFFFF"/>
      <rgbColor rgb="FF660066"/>
      <rgbColor rgb="FFED7D31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83CAFF"/>
      <rgbColor rgb="FFFF99CC"/>
      <rgbColor rgb="FFCC99FF"/>
      <rgbColor rgb="FFFFCC99"/>
      <rgbColor rgb="FF4472C4"/>
      <rgbColor rgb="FF33CCCC"/>
      <rgbColor rgb="FFAECF00"/>
      <rgbColor rgb="FFFFD320"/>
      <rgbColor rgb="FFFF9900"/>
      <rgbColor rgb="FFED4C05"/>
      <rgbColor rgb="FF595959"/>
      <rgbColor rgb="FFA5A5A5"/>
      <rgbColor rgb="FF004586"/>
      <rgbColor rgb="FF579D1C"/>
      <rgbColor rgb="FF003300"/>
      <rgbColor rgb="FF314004"/>
      <rgbColor rgb="FF993300"/>
      <rgbColor rgb="FF993366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'Figure 3'!$A$8</c:f>
              <c:strCache>
                <c:ptCount val="1"/>
                <c:pt idx="0">
                  <c:v>Taux hommes/femmes</c:v>
                </c:pt>
              </c:strCache>
            </c:strRef>
          </c:tx>
          <c:spPr>
            <a:solidFill>
              <a:srgbClr val="d9d9d9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3'!$B$4:$Q$4</c:f>
              <c:strCache>
                <c:ptCount val="16"/>
                <c:pt idx="0">
                  <c:v>00-04 ans</c:v>
                </c:pt>
                <c:pt idx="1">
                  <c:v>05-09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 ans et plus</c:v>
                </c:pt>
              </c:strCache>
            </c:strRef>
          </c:cat>
          <c:val>
            <c:numRef>
              <c:f>'Figure 3'!$B$8:$Q$8</c:f>
              <c:numCache>
                <c:formatCode>0.0</c:formatCode>
                <c:ptCount val="16"/>
                <c:pt idx="0">
                  <c:v>1.15204645047876</c:v>
                </c:pt>
                <c:pt idx="1">
                  <c:v>1.81969724987726</c:v>
                </c:pt>
                <c:pt idx="2">
                  <c:v>1.90073579870019</c:v>
                </c:pt>
                <c:pt idx="3">
                  <c:v>2.13719671855319</c:v>
                </c:pt>
                <c:pt idx="4">
                  <c:v>1.97370085884694</c:v>
                </c:pt>
                <c:pt idx="5">
                  <c:v>2.18613919635838</c:v>
                </c:pt>
                <c:pt idx="6">
                  <c:v>2.51995275781772</c:v>
                </c:pt>
                <c:pt idx="7">
                  <c:v>2.57766267537902</c:v>
                </c:pt>
                <c:pt idx="8">
                  <c:v>2.55553472909348</c:v>
                </c:pt>
                <c:pt idx="9">
                  <c:v>2.62068140233865</c:v>
                </c:pt>
                <c:pt idx="10">
                  <c:v>2.41340363060806</c:v>
                </c:pt>
                <c:pt idx="11">
                  <c:v>2.3075368112814</c:v>
                </c:pt>
                <c:pt idx="12">
                  <c:v>2.41785432852817</c:v>
                </c:pt>
                <c:pt idx="13">
                  <c:v>2.21043161881719</c:v>
                </c:pt>
                <c:pt idx="14">
                  <c:v>2.14237016766633</c:v>
                </c:pt>
                <c:pt idx="15">
                  <c:v>1.66008389961856</c:v>
                </c:pt>
              </c:numCache>
            </c:numRef>
          </c:val>
        </c:ser>
        <c:gapWidth val="219"/>
        <c:overlap val="0"/>
        <c:axId val="92182114"/>
        <c:axId val="21969161"/>
      </c:barChart>
      <c:lineChart>
        <c:grouping val="standard"/>
        <c:varyColors val="0"/>
        <c:ser>
          <c:idx val="1"/>
          <c:order val="1"/>
          <c:tx>
            <c:strRef>
              <c:f>'Figure 3'!$A$6</c:f>
              <c:strCache>
                <c:ptCount val="1"/>
                <c:pt idx="0">
                  <c:v>Femme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3'!$B$4:$Q$4</c:f>
              <c:strCache>
                <c:ptCount val="16"/>
                <c:pt idx="0">
                  <c:v>00-04 ans</c:v>
                </c:pt>
                <c:pt idx="1">
                  <c:v>05-09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 ans et plus</c:v>
                </c:pt>
              </c:strCache>
            </c:strRef>
          </c:cat>
          <c:val>
            <c:numRef>
              <c:f>'Figure 3'!$B$6:$Q$6</c:f>
              <c:numCache>
                <c:formatCode>0</c:formatCode>
                <c:ptCount val="16"/>
                <c:pt idx="0">
                  <c:v>3.6727415744292</c:v>
                </c:pt>
                <c:pt idx="1">
                  <c:v>6.31487382798451</c:v>
                </c:pt>
                <c:pt idx="2">
                  <c:v>37.3454732105594</c:v>
                </c:pt>
                <c:pt idx="3">
                  <c:v>40.9712819695949</c:v>
                </c:pt>
                <c:pt idx="4">
                  <c:v>40.7161414769747</c:v>
                </c:pt>
                <c:pt idx="5">
                  <c:v>37.0995438563398</c:v>
                </c:pt>
                <c:pt idx="6">
                  <c:v>28.8257268023045</c:v>
                </c:pt>
                <c:pt idx="7">
                  <c:v>25.201000335249</c:v>
                </c:pt>
                <c:pt idx="8">
                  <c:v>22.5553073430857</c:v>
                </c:pt>
                <c:pt idx="9">
                  <c:v>19.6491656254961</c:v>
                </c:pt>
                <c:pt idx="10">
                  <c:v>15.8220754297315</c:v>
                </c:pt>
                <c:pt idx="11">
                  <c:v>10.8833121958361</c:v>
                </c:pt>
                <c:pt idx="12">
                  <c:v>6.62621378957096</c:v>
                </c:pt>
                <c:pt idx="13">
                  <c:v>4.39636140099935</c:v>
                </c:pt>
                <c:pt idx="14">
                  <c:v>3.29680994866181</c:v>
                </c:pt>
                <c:pt idx="15">
                  <c:v>2.82231402916046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3'!$A$7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3'!$B$4:$Q$4</c:f>
              <c:strCache>
                <c:ptCount val="16"/>
                <c:pt idx="0">
                  <c:v>00-04 ans</c:v>
                </c:pt>
                <c:pt idx="1">
                  <c:v>05-09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 ans et plus</c:v>
                </c:pt>
              </c:strCache>
            </c:strRef>
          </c:cat>
          <c:val>
            <c:numRef>
              <c:f>'Figure 3'!$B$7:$Q$7</c:f>
              <c:numCache>
                <c:formatCode>0</c:formatCode>
                <c:ptCount val="16"/>
                <c:pt idx="0">
                  <c:v>4.23116889434692</c:v>
                </c:pt>
                <c:pt idx="1">
                  <c:v>11.4911585381053</c:v>
                </c:pt>
                <c:pt idx="2">
                  <c:v>70.9838778507091</c:v>
                </c:pt>
                <c:pt idx="3">
                  <c:v>87.5636893803356</c:v>
                </c:pt>
                <c:pt idx="4">
                  <c:v>80.3614834020386</c:v>
                </c:pt>
                <c:pt idx="5">
                  <c:v>81.1047669913613</c:v>
                </c:pt>
                <c:pt idx="6">
                  <c:v>72.6394697515673</c:v>
                </c:pt>
                <c:pt idx="7">
                  <c:v>64.9596779463854</c:v>
                </c:pt>
                <c:pt idx="8">
                  <c:v>57.6408712406326</c:v>
                </c:pt>
                <c:pt idx="9">
                  <c:v>51.4942029262096</c:v>
                </c:pt>
                <c:pt idx="10">
                  <c:v>38.1850542858685</c:v>
                </c:pt>
                <c:pt idx="11">
                  <c:v>25.1136435205596</c:v>
                </c:pt>
                <c:pt idx="12">
                  <c:v>16.0212196928672</c:v>
                </c:pt>
                <c:pt idx="13">
                  <c:v>9.71785624851638</c:v>
                </c:pt>
                <c:pt idx="14">
                  <c:v>7.06298728247864</c:v>
                </c:pt>
                <c:pt idx="15">
                  <c:v>4.68527807947687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3'!$A$5</c:f>
              <c:strCache>
                <c:ptCount val="1"/>
                <c:pt idx="0">
                  <c:v>Ensemble</c:v>
                </c:pt>
              </c:strCache>
            </c:strRef>
          </c:tx>
          <c:spPr>
            <a:solidFill>
              <a:srgbClr val="a5a5a5"/>
            </a:solidFill>
            <a:ln cap="rnd" w="28440">
              <a:solidFill>
                <a:srgbClr val="a5a5a5"/>
              </a:solidFill>
              <a:prstDash val="sysDash"/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3'!$B$4:$Q$4</c:f>
              <c:strCache>
                <c:ptCount val="16"/>
                <c:pt idx="0">
                  <c:v>00-04 ans</c:v>
                </c:pt>
                <c:pt idx="1">
                  <c:v>05-09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 ans et plus</c:v>
                </c:pt>
              </c:strCache>
            </c:strRef>
          </c:cat>
          <c:val>
            <c:numRef>
              <c:f>'Figure 3'!$B$5:$Q$5</c:f>
              <c:numCache>
                <c:formatCode>0</c:formatCode>
                <c:ptCount val="16"/>
                <c:pt idx="0">
                  <c:v>3.95817118035035</c:v>
                </c:pt>
                <c:pt idx="1">
                  <c:v>8.96440114585104</c:v>
                </c:pt>
                <c:pt idx="2">
                  <c:v>54.5743105491457</c:v>
                </c:pt>
                <c:pt idx="3">
                  <c:v>64.9979731236666</c:v>
                </c:pt>
                <c:pt idx="4">
                  <c:v>60.9756097560976</c:v>
                </c:pt>
                <c:pt idx="5">
                  <c:v>59.0408009766513</c:v>
                </c:pt>
                <c:pt idx="6">
                  <c:v>50.3751432946784</c:v>
                </c:pt>
                <c:pt idx="7">
                  <c:v>44.5432305311181</c:v>
                </c:pt>
                <c:pt idx="8">
                  <c:v>39.6610897105968</c:v>
                </c:pt>
                <c:pt idx="9">
                  <c:v>35.3630355465515</c:v>
                </c:pt>
                <c:pt idx="10">
                  <c:v>26.865029720527</c:v>
                </c:pt>
                <c:pt idx="11">
                  <c:v>17.8244059961925</c:v>
                </c:pt>
                <c:pt idx="12">
                  <c:v>11.1407201063014</c:v>
                </c:pt>
                <c:pt idx="13">
                  <c:v>6.88829615400073</c:v>
                </c:pt>
                <c:pt idx="14">
                  <c:v>5.0217069519459</c:v>
                </c:pt>
                <c:pt idx="15">
                  <c:v>3.57154165215464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1806229"/>
        <c:axId val="99053728"/>
      </c:lineChart>
      <c:catAx>
        <c:axId val="2180622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9053728"/>
        <c:crosses val="autoZero"/>
        <c:auto val="1"/>
        <c:lblAlgn val="ctr"/>
        <c:lblOffset val="100"/>
        <c:noMultiLvlLbl val="0"/>
      </c:catAx>
      <c:valAx>
        <c:axId val="99053728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lang="fr-FR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lang="fr-FR" sz="1000" spc="-1" strike="noStrike">
                    <a:solidFill>
                      <a:srgbClr val="595959"/>
                    </a:solidFill>
                    <a:latin typeface="Calibri"/>
                  </a:rPr>
                  <a:t>Taux ‱ sur l'ensemble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1806229"/>
        <c:crosses val="autoZero"/>
        <c:crossBetween val="between"/>
      </c:valAx>
      <c:catAx>
        <c:axId val="9218211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969161"/>
        <c:auto val="1"/>
        <c:lblAlgn val="ctr"/>
        <c:lblOffset val="100"/>
        <c:noMultiLvlLbl val="0"/>
      </c:catAx>
      <c:valAx>
        <c:axId val="21969161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fr-FR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lang="fr-FR" sz="1000" spc="-1" strike="noStrike">
                    <a:solidFill>
                      <a:srgbClr val="595959"/>
                    </a:solidFill>
                    <a:latin typeface="Calibri"/>
                  </a:rPr>
                  <a:t>Taux hommes / taux femmes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92182114"/>
        <c:crosses val="max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5'!$D$5:$Q$5</c:f>
              <c:numCache>
                <c:formatCode>0.0</c:formatCode>
                <c:ptCount val="14"/>
                <c:pt idx="0">
                  <c:v>11.4</c:v>
                </c:pt>
                <c:pt idx="1">
                  <c:v>24</c:v>
                </c:pt>
                <c:pt idx="2">
                  <c:v>15.8</c:v>
                </c:pt>
                <c:pt idx="3">
                  <c:v>11.5</c:v>
                </c:pt>
                <c:pt idx="4">
                  <c:v>9.1</c:v>
                </c:pt>
                <c:pt idx="5">
                  <c:v>7.4</c:v>
                </c:pt>
                <c:pt idx="6">
                  <c:v>6.5</c:v>
                </c:pt>
                <c:pt idx="7">
                  <c:v>5.1</c:v>
                </c:pt>
                <c:pt idx="8">
                  <c:v>3.6</c:v>
                </c:pt>
                <c:pt idx="9">
                  <c:v>2.3</c:v>
                </c:pt>
                <c:pt idx="10">
                  <c:v>1.5</c:v>
                </c:pt>
                <c:pt idx="11">
                  <c:v>1</c:v>
                </c:pt>
                <c:pt idx="12">
                  <c:v>0.5</c:v>
                </c:pt>
                <c:pt idx="13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'Figure 5'!$C$6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5'!$D$6:$Q$6</c:f>
              <c:numCache>
                <c:formatCode>0.0</c:formatCode>
                <c:ptCount val="14"/>
                <c:pt idx="0">
                  <c:v>11.7</c:v>
                </c:pt>
                <c:pt idx="1">
                  <c:v>24</c:v>
                </c:pt>
                <c:pt idx="2">
                  <c:v>15.2</c:v>
                </c:pt>
                <c:pt idx="3">
                  <c:v>11</c:v>
                </c:pt>
                <c:pt idx="4">
                  <c:v>9.3</c:v>
                </c:pt>
                <c:pt idx="5">
                  <c:v>7.5</c:v>
                </c:pt>
                <c:pt idx="6">
                  <c:v>6.2</c:v>
                </c:pt>
                <c:pt idx="7">
                  <c:v>5.2</c:v>
                </c:pt>
                <c:pt idx="8">
                  <c:v>3.8</c:v>
                </c:pt>
                <c:pt idx="9">
                  <c:v>2.5</c:v>
                </c:pt>
                <c:pt idx="10">
                  <c:v>1.6</c:v>
                </c:pt>
                <c:pt idx="11">
                  <c:v>1.1</c:v>
                </c:pt>
                <c:pt idx="12">
                  <c:v>0.6</c:v>
                </c:pt>
                <c:pt idx="13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'Figure 5'!$C$7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5'!$D$7:$Q$7</c:f>
              <c:numCache>
                <c:formatCode>0.0</c:formatCode>
                <c:ptCount val="14"/>
                <c:pt idx="0">
                  <c:v>11.4</c:v>
                </c:pt>
                <c:pt idx="1">
                  <c:v>24.4</c:v>
                </c:pt>
                <c:pt idx="2">
                  <c:v>14.6</c:v>
                </c:pt>
                <c:pt idx="3">
                  <c:v>11.2</c:v>
                </c:pt>
                <c:pt idx="4">
                  <c:v>9.4</c:v>
                </c:pt>
                <c:pt idx="5">
                  <c:v>7.6</c:v>
                </c:pt>
                <c:pt idx="6">
                  <c:v>6.2</c:v>
                </c:pt>
                <c:pt idx="7">
                  <c:v>5.2</c:v>
                </c:pt>
                <c:pt idx="8">
                  <c:v>3.8</c:v>
                </c:pt>
                <c:pt idx="9">
                  <c:v>2.5</c:v>
                </c:pt>
                <c:pt idx="10">
                  <c:v>1.6</c:v>
                </c:pt>
                <c:pt idx="11">
                  <c:v>1</c:v>
                </c:pt>
                <c:pt idx="12">
                  <c:v>0.6</c:v>
                </c:pt>
                <c:pt idx="13">
                  <c:v>0.5</c:v>
                </c:pt>
              </c:numCache>
            </c:numRef>
          </c:val>
        </c:ser>
        <c:ser>
          <c:idx val="3"/>
          <c:order val="3"/>
          <c:tx>
            <c:strRef>
              <c:f>'Figure 5'!$C$8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79d1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5'!$D$8:$Q$8</c:f>
              <c:numCache>
                <c:formatCode>0.0</c:formatCode>
                <c:ptCount val="14"/>
                <c:pt idx="0">
                  <c:v>10.9</c:v>
                </c:pt>
                <c:pt idx="1">
                  <c:v>23.4</c:v>
                </c:pt>
                <c:pt idx="2">
                  <c:v>14.5</c:v>
                </c:pt>
                <c:pt idx="3">
                  <c:v>11.1</c:v>
                </c:pt>
                <c:pt idx="4">
                  <c:v>9.7</c:v>
                </c:pt>
                <c:pt idx="5">
                  <c:v>8.1</c:v>
                </c:pt>
                <c:pt idx="6">
                  <c:v>6.3</c:v>
                </c:pt>
                <c:pt idx="7">
                  <c:v>5.3</c:v>
                </c:pt>
                <c:pt idx="8">
                  <c:v>4</c:v>
                </c:pt>
                <c:pt idx="9">
                  <c:v>2.6</c:v>
                </c:pt>
                <c:pt idx="10">
                  <c:v>1.7</c:v>
                </c:pt>
                <c:pt idx="11">
                  <c:v>1.1</c:v>
                </c:pt>
                <c:pt idx="12">
                  <c:v>0.7</c:v>
                </c:pt>
                <c:pt idx="13">
                  <c:v>0.5</c:v>
                </c:pt>
              </c:numCache>
            </c:numRef>
          </c:val>
        </c:ser>
        <c:ser>
          <c:idx val="4"/>
          <c:order val="4"/>
          <c:tx>
            <c:strRef>
              <c:f>'Figure 5'!$C$9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7e002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5'!$D$9:$Q$9</c:f>
              <c:numCache>
                <c:formatCode>0.0</c:formatCode>
                <c:ptCount val="14"/>
                <c:pt idx="0">
                  <c:v>9.3</c:v>
                </c:pt>
                <c:pt idx="1">
                  <c:v>22.7</c:v>
                </c:pt>
                <c:pt idx="2">
                  <c:v>14.9</c:v>
                </c:pt>
                <c:pt idx="3">
                  <c:v>11.3</c:v>
                </c:pt>
                <c:pt idx="4">
                  <c:v>9.8</c:v>
                </c:pt>
                <c:pt idx="5">
                  <c:v>8.4</c:v>
                </c:pt>
                <c:pt idx="6">
                  <c:v>6.5</c:v>
                </c:pt>
                <c:pt idx="7">
                  <c:v>5.6</c:v>
                </c:pt>
                <c:pt idx="8">
                  <c:v>4.2</c:v>
                </c:pt>
                <c:pt idx="9">
                  <c:v>2.9</c:v>
                </c:pt>
                <c:pt idx="10">
                  <c:v>1.8</c:v>
                </c:pt>
                <c:pt idx="11">
                  <c:v>1.2</c:v>
                </c:pt>
                <c:pt idx="12">
                  <c:v>0.8</c:v>
                </c:pt>
                <c:pt idx="13">
                  <c:v>0.6</c:v>
                </c:pt>
              </c:numCache>
            </c:numRef>
          </c:val>
        </c:ser>
        <c:ser>
          <c:idx val="5"/>
          <c:order val="5"/>
          <c:tx>
            <c:strRef>
              <c:f>'Figure 5'!$C$10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83ca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5'!$D$10:$Q$10</c:f>
              <c:numCache>
                <c:formatCode>0.0</c:formatCode>
                <c:ptCount val="14"/>
                <c:pt idx="0">
                  <c:v>10.6</c:v>
                </c:pt>
                <c:pt idx="1">
                  <c:v>22.9</c:v>
                </c:pt>
                <c:pt idx="2">
                  <c:v>14.5</c:v>
                </c:pt>
                <c:pt idx="3">
                  <c:v>10.8</c:v>
                </c:pt>
                <c:pt idx="4">
                  <c:v>9.5</c:v>
                </c:pt>
                <c:pt idx="5">
                  <c:v>8.2</c:v>
                </c:pt>
                <c:pt idx="6">
                  <c:v>6.4</c:v>
                </c:pt>
                <c:pt idx="7">
                  <c:v>5.5</c:v>
                </c:pt>
                <c:pt idx="8">
                  <c:v>4.1</c:v>
                </c:pt>
                <c:pt idx="9">
                  <c:v>3</c:v>
                </c:pt>
                <c:pt idx="10">
                  <c:v>1.8</c:v>
                </c:pt>
                <c:pt idx="11">
                  <c:v>1.2</c:v>
                </c:pt>
                <c:pt idx="12">
                  <c:v>0.8</c:v>
                </c:pt>
                <c:pt idx="13">
                  <c:v>0.7</c:v>
                </c:pt>
              </c:numCache>
            </c:numRef>
          </c:val>
        </c:ser>
        <c:ser>
          <c:idx val="6"/>
          <c:order val="6"/>
          <c:tx>
            <c:strRef>
              <c:f>'Figure 5'!$C$11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1400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5'!$D$11:$Q$11</c:f>
              <c:numCache>
                <c:formatCode>0.0</c:formatCode>
                <c:ptCount val="14"/>
                <c:pt idx="0">
                  <c:v>9.1</c:v>
                </c:pt>
                <c:pt idx="1">
                  <c:v>21.6</c:v>
                </c:pt>
                <c:pt idx="2">
                  <c:v>14.8</c:v>
                </c:pt>
                <c:pt idx="3">
                  <c:v>11.5</c:v>
                </c:pt>
                <c:pt idx="4">
                  <c:v>10.1</c:v>
                </c:pt>
                <c:pt idx="5">
                  <c:v>8.6</c:v>
                </c:pt>
                <c:pt idx="6">
                  <c:v>7</c:v>
                </c:pt>
                <c:pt idx="7">
                  <c:v>5.5</c:v>
                </c:pt>
                <c:pt idx="8">
                  <c:v>4.3</c:v>
                </c:pt>
                <c:pt idx="9">
                  <c:v>2.9</c:v>
                </c:pt>
                <c:pt idx="10">
                  <c:v>1.9</c:v>
                </c:pt>
                <c:pt idx="11">
                  <c:v>1.2</c:v>
                </c:pt>
                <c:pt idx="12">
                  <c:v>0.8</c:v>
                </c:pt>
                <c:pt idx="13">
                  <c:v>0.7</c:v>
                </c:pt>
              </c:numCache>
            </c:numRef>
          </c:val>
        </c:ser>
        <c:ser>
          <c:idx val="7"/>
          <c:order val="7"/>
          <c:tx>
            <c:strRef>
              <c:f>'Figure 5'!$C$12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aec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5'!$D$12:$Q$12</c:f>
              <c:numCache>
                <c:formatCode>0.0</c:formatCode>
                <c:ptCount val="14"/>
                <c:pt idx="0">
                  <c:v>9.7</c:v>
                </c:pt>
                <c:pt idx="1">
                  <c:v>21.2</c:v>
                </c:pt>
                <c:pt idx="2">
                  <c:v>14.7</c:v>
                </c:pt>
                <c:pt idx="3">
                  <c:v>11</c:v>
                </c:pt>
                <c:pt idx="4">
                  <c:v>10</c:v>
                </c:pt>
                <c:pt idx="5">
                  <c:v>8.6</c:v>
                </c:pt>
                <c:pt idx="6">
                  <c:v>7.1</c:v>
                </c:pt>
                <c:pt idx="7">
                  <c:v>5.5</c:v>
                </c:pt>
                <c:pt idx="8">
                  <c:v>4.4</c:v>
                </c:pt>
                <c:pt idx="9">
                  <c:v>3.1</c:v>
                </c:pt>
                <c:pt idx="10">
                  <c:v>1.9</c:v>
                </c:pt>
                <c:pt idx="11">
                  <c:v>1.2</c:v>
                </c:pt>
                <c:pt idx="12">
                  <c:v>0.8</c:v>
                </c:pt>
                <c:pt idx="13">
                  <c:v>0.7</c:v>
                </c:pt>
              </c:numCache>
            </c:numRef>
          </c:val>
        </c:ser>
        <c:ser>
          <c:idx val="8"/>
          <c:order val="8"/>
          <c:tx>
            <c:strRef>
              <c:f>'Figure 5'!$C$13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4b1f6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5'!$D$13:$Q$13</c:f>
              <c:numCache>
                <c:formatCode>0.0</c:formatCode>
                <c:ptCount val="14"/>
                <c:pt idx="0">
                  <c:v>10.4</c:v>
                </c:pt>
                <c:pt idx="1">
                  <c:v>20.6</c:v>
                </c:pt>
                <c:pt idx="2">
                  <c:v>14.1</c:v>
                </c:pt>
                <c:pt idx="3">
                  <c:v>10.8</c:v>
                </c:pt>
                <c:pt idx="4">
                  <c:v>9.9</c:v>
                </c:pt>
                <c:pt idx="5">
                  <c:v>8.8</c:v>
                </c:pt>
                <c:pt idx="6">
                  <c:v>7.5</c:v>
                </c:pt>
                <c:pt idx="7">
                  <c:v>5.6</c:v>
                </c:pt>
                <c:pt idx="8">
                  <c:v>4.6</c:v>
                </c:pt>
                <c:pt idx="9">
                  <c:v>3.2</c:v>
                </c:pt>
                <c:pt idx="10">
                  <c:v>1.9</c:v>
                </c:pt>
                <c:pt idx="11">
                  <c:v>1.2</c:v>
                </c:pt>
                <c:pt idx="12">
                  <c:v>0.8</c:v>
                </c:pt>
                <c:pt idx="13">
                  <c:v>0.7</c:v>
                </c:pt>
              </c:numCache>
            </c:numRef>
          </c:val>
        </c:ser>
        <c:gapWidth val="100"/>
        <c:overlap val="0"/>
        <c:axId val="37270204"/>
        <c:axId val="65499699"/>
      </c:barChart>
      <c:catAx>
        <c:axId val="372702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5499699"/>
        <c:crosses val="autoZero"/>
        <c:auto val="1"/>
        <c:lblAlgn val="ctr"/>
        <c:lblOffset val="100"/>
        <c:noMultiLvlLbl val="0"/>
      </c:catAx>
      <c:valAx>
        <c:axId val="65499699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3727020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5'!$D$5:$Q$5</c:f>
              <c:numCache>
                <c:formatCode>0.0</c:formatCode>
                <c:ptCount val="14"/>
                <c:pt idx="0">
                  <c:v>11.4</c:v>
                </c:pt>
                <c:pt idx="1">
                  <c:v>24</c:v>
                </c:pt>
                <c:pt idx="2">
                  <c:v>15.8</c:v>
                </c:pt>
                <c:pt idx="3">
                  <c:v>11.5</c:v>
                </c:pt>
                <c:pt idx="4">
                  <c:v>9.1</c:v>
                </c:pt>
                <c:pt idx="5">
                  <c:v>7.4</c:v>
                </c:pt>
                <c:pt idx="6">
                  <c:v>6.5</c:v>
                </c:pt>
                <c:pt idx="7">
                  <c:v>5.1</c:v>
                </c:pt>
                <c:pt idx="8">
                  <c:v>3.6</c:v>
                </c:pt>
                <c:pt idx="9">
                  <c:v>2.3</c:v>
                </c:pt>
                <c:pt idx="10">
                  <c:v>1.5</c:v>
                </c:pt>
                <c:pt idx="11">
                  <c:v>1</c:v>
                </c:pt>
                <c:pt idx="12">
                  <c:v>0.5</c:v>
                </c:pt>
                <c:pt idx="13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'Figure 5'!$C$13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5'!$D$4:$Q$4</c:f>
              <c:strCache>
                <c:ptCount val="14"/>
                <c:pt idx="0">
                  <c:v>Moins de 15 ans</c:v>
                </c:pt>
                <c:pt idx="1">
                  <c:v>15-19 ans</c:v>
                </c:pt>
                <c:pt idx="2">
                  <c:v>20-24 ans</c:v>
                </c:pt>
                <c:pt idx="3">
                  <c:v>25-29 ans</c:v>
                </c:pt>
                <c:pt idx="4">
                  <c:v>30-34 ans</c:v>
                </c:pt>
                <c:pt idx="5">
                  <c:v>35-39 ans</c:v>
                </c:pt>
                <c:pt idx="6">
                  <c:v>40-44 ans</c:v>
                </c:pt>
                <c:pt idx="7">
                  <c:v>45-49 ans</c:v>
                </c:pt>
                <c:pt idx="8">
                  <c:v>50-54 ans</c:v>
                </c:pt>
                <c:pt idx="9">
                  <c:v>55-59 ans</c:v>
                </c:pt>
                <c:pt idx="10">
                  <c:v>60-64 ans</c:v>
                </c:pt>
                <c:pt idx="11">
                  <c:v>65-69 ans</c:v>
                </c:pt>
                <c:pt idx="12">
                  <c:v>70-74 ans</c:v>
                </c:pt>
                <c:pt idx="13">
                  <c:v>75 ans et plus</c:v>
                </c:pt>
              </c:strCache>
            </c:strRef>
          </c:cat>
          <c:val>
            <c:numRef>
              <c:f>'Figure 5'!$D$13:$Q$13</c:f>
              <c:numCache>
                <c:formatCode>0.0</c:formatCode>
                <c:ptCount val="14"/>
                <c:pt idx="0">
                  <c:v>10.4</c:v>
                </c:pt>
                <c:pt idx="1">
                  <c:v>20.6</c:v>
                </c:pt>
                <c:pt idx="2">
                  <c:v>14.1</c:v>
                </c:pt>
                <c:pt idx="3">
                  <c:v>10.8</c:v>
                </c:pt>
                <c:pt idx="4">
                  <c:v>9.9</c:v>
                </c:pt>
                <c:pt idx="5">
                  <c:v>8.8</c:v>
                </c:pt>
                <c:pt idx="6">
                  <c:v>7.5</c:v>
                </c:pt>
                <c:pt idx="7">
                  <c:v>5.6</c:v>
                </c:pt>
                <c:pt idx="8">
                  <c:v>4.6</c:v>
                </c:pt>
                <c:pt idx="9">
                  <c:v>3.2</c:v>
                </c:pt>
                <c:pt idx="10">
                  <c:v>1.9</c:v>
                </c:pt>
                <c:pt idx="11">
                  <c:v>1.2</c:v>
                </c:pt>
                <c:pt idx="12">
                  <c:v>0.8</c:v>
                </c:pt>
                <c:pt idx="13">
                  <c:v>0.7</c:v>
                </c:pt>
              </c:numCache>
            </c:numRef>
          </c:val>
        </c:ser>
        <c:gapWidth val="100"/>
        <c:overlap val="0"/>
        <c:axId val="61693859"/>
        <c:axId val="43597692"/>
      </c:barChart>
      <c:catAx>
        <c:axId val="6169385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43597692"/>
        <c:crosses val="autoZero"/>
        <c:auto val="1"/>
        <c:lblAlgn val="ctr"/>
        <c:lblOffset val="100"/>
        <c:noMultiLvlLbl val="0"/>
      </c:catAx>
      <c:valAx>
        <c:axId val="4359769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</a:defRPr>
            </a:pPr>
          </a:p>
        </c:txPr>
        <c:crossAx val="61693859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stacked"/>
        <c:varyColors val="0"/>
        <c:ser>
          <c:idx val="0"/>
          <c:order val="0"/>
          <c:tx>
            <c:strRef>
              <c:f>'Données complémentaires 3 '!$A$5:$A$5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'Données complémentaires 3 '!$B$4:$Q$4</c:f>
              <c:strCache>
                <c:ptCount val="16"/>
                <c:pt idx="0">
                  <c:v>00-04 ans</c:v>
                </c:pt>
                <c:pt idx="1">
                  <c:v>05-09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 ans et plus</c:v>
                </c:pt>
              </c:strCache>
            </c:strRef>
          </c:cat>
          <c:val>
            <c:numRef>
              <c:f>'Données complémentaires 3 '!$B$5:$Q$5</c:f>
              <c:numCache>
                <c:formatCode>0.0</c:formatCode>
                <c:ptCount val="16"/>
                <c:pt idx="0">
                  <c:v>0.302250083958357</c:v>
                </c:pt>
                <c:pt idx="1">
                  <c:v>0.587951854141216</c:v>
                </c:pt>
                <c:pt idx="2">
                  <c:v>3.78907713947795</c:v>
                </c:pt>
                <c:pt idx="3">
                  <c:v>4.13123786254192</c:v>
                </c:pt>
                <c:pt idx="4">
                  <c:v>3.8382353656934</c:v>
                </c:pt>
                <c:pt idx="5">
                  <c:v>3.42696109686117</c:v>
                </c:pt>
                <c:pt idx="6">
                  <c:v>2.87015900982678</c:v>
                </c:pt>
                <c:pt idx="7">
                  <c:v>2.67449953518707</c:v>
                </c:pt>
                <c:pt idx="8">
                  <c:v>2.43746927610862</c:v>
                </c:pt>
                <c:pt idx="9">
                  <c:v>2.00623968772358</c:v>
                </c:pt>
                <c:pt idx="10">
                  <c:v>1.76920942864513</c:v>
                </c:pt>
                <c:pt idx="11">
                  <c:v>1.20121289405672</c:v>
                </c:pt>
                <c:pt idx="12">
                  <c:v>0.714011067901625</c:v>
                </c:pt>
                <c:pt idx="13">
                  <c:v>0.447291187049484</c:v>
                </c:pt>
                <c:pt idx="14">
                  <c:v>0.320745258178031</c:v>
                </c:pt>
                <c:pt idx="15">
                  <c:v>0.583571418141819</c:v>
                </c:pt>
              </c:numCache>
            </c:numRef>
          </c:val>
        </c:ser>
        <c:ser>
          <c:idx val="1"/>
          <c:order val="1"/>
          <c:tx>
            <c:strRef>
              <c:f>'Données complémentaires 3 '!$A$6:$A$6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'Données complémentaires 3 '!$B$4:$Q$4</c:f>
              <c:strCache>
                <c:ptCount val="16"/>
                <c:pt idx="0">
                  <c:v>00-04 ans</c:v>
                </c:pt>
                <c:pt idx="1">
                  <c:v>05-09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 ans et plus</c:v>
                </c:pt>
              </c:strCache>
            </c:strRef>
          </c:cat>
          <c:val>
            <c:numRef>
              <c:f>'Données complémentaires 3 '!$B$6:$Q$6</c:f>
              <c:numCache>
                <c:formatCode>0.0</c:formatCode>
                <c:ptCount val="16"/>
                <c:pt idx="0">
                  <c:v>0.364062903060951</c:v>
                </c:pt>
                <c:pt idx="1">
                  <c:v>1.12187833095654</c:v>
                </c:pt>
                <c:pt idx="2">
                  <c:v>7.5616059651804</c:v>
                </c:pt>
                <c:pt idx="3">
                  <c:v>9.40090236981587</c:v>
                </c:pt>
                <c:pt idx="4">
                  <c:v>7.91690799624256</c:v>
                </c:pt>
                <c:pt idx="5">
                  <c:v>7.45014820475131</c:v>
                </c:pt>
                <c:pt idx="6">
                  <c:v>7.00042344214661</c:v>
                </c:pt>
                <c:pt idx="7">
                  <c:v>6.53123007510014</c:v>
                </c:pt>
                <c:pt idx="8">
                  <c:v>5.92624319207238</c:v>
                </c:pt>
                <c:pt idx="9">
                  <c:v>5.12170311351657</c:v>
                </c:pt>
                <c:pt idx="10">
                  <c:v>4.165307920315</c:v>
                </c:pt>
                <c:pt idx="11">
                  <c:v>2.6394560471919</c:v>
                </c:pt>
                <c:pt idx="12">
                  <c:v>1.59691227933554</c:v>
                </c:pt>
                <c:pt idx="13">
                  <c:v>0.87073333365781</c:v>
                </c:pt>
                <c:pt idx="14">
                  <c:v>0.580651127475555</c:v>
                </c:pt>
                <c:pt idx="15">
                  <c:v>0.651711533687986</c:v>
                </c:pt>
              </c:numCache>
            </c:numRef>
          </c:val>
        </c:ser>
        <c:gapWidth val="219"/>
        <c:overlap val="100"/>
        <c:axId val="28447154"/>
        <c:axId val="47528813"/>
      </c:barChart>
      <c:lineChart>
        <c:grouping val="stacked"/>
        <c:varyColors val="0"/>
        <c:ser>
          <c:idx val="2"/>
          <c:order val="2"/>
          <c:tx>
            <c:strRef>
              <c:f>'Données complémentaires 3 '!$A$7:$A$7</c:f>
              <c:strCache>
                <c:ptCount val="1"/>
                <c:pt idx="0">
                  <c:v>% Femmes</c:v>
                </c:pt>
              </c:strCache>
            </c:strRef>
          </c:tx>
          <c:spPr>
            <a:solidFill>
              <a:srgbClr val="a5a5a5"/>
            </a:solidFill>
            <a:ln cap="rnd" w="2844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'Données complémentaires 3 '!$B$4:$Q$4</c:f>
              <c:strCache>
                <c:ptCount val="16"/>
                <c:pt idx="0">
                  <c:v>00-04 ans</c:v>
                </c:pt>
                <c:pt idx="1">
                  <c:v>05-09 ans</c:v>
                </c:pt>
                <c:pt idx="2">
                  <c:v>10-14 ans</c:v>
                </c:pt>
                <c:pt idx="3">
                  <c:v>15-19 ans</c:v>
                </c:pt>
                <c:pt idx="4">
                  <c:v>20-24 ans</c:v>
                </c:pt>
                <c:pt idx="5">
                  <c:v>25-29 ans</c:v>
                </c:pt>
                <c:pt idx="6">
                  <c:v>30-34 ans</c:v>
                </c:pt>
                <c:pt idx="7">
                  <c:v>35-39 ans</c:v>
                </c:pt>
                <c:pt idx="8">
                  <c:v>40-44 ans</c:v>
                </c:pt>
                <c:pt idx="9">
                  <c:v>45-49 ans</c:v>
                </c:pt>
                <c:pt idx="10">
                  <c:v>50-54 ans</c:v>
                </c:pt>
                <c:pt idx="11">
                  <c:v>55-59 ans</c:v>
                </c:pt>
                <c:pt idx="12">
                  <c:v>60-64 ans</c:v>
                </c:pt>
                <c:pt idx="13">
                  <c:v>65-69 ans</c:v>
                </c:pt>
                <c:pt idx="14">
                  <c:v>70-74 ans</c:v>
                </c:pt>
                <c:pt idx="15">
                  <c:v>75 ans et plus</c:v>
                </c:pt>
              </c:strCache>
            </c:strRef>
          </c:cat>
          <c:val>
            <c:numRef>
              <c:f>'Données complémentaires 3 '!$B$7:$Q$7</c:f>
              <c:numCache>
                <c:formatCode>0</c:formatCode>
                <c:ptCount val="16"/>
                <c:pt idx="0">
                  <c:v>45.3615777940102</c:v>
                </c:pt>
                <c:pt idx="1">
                  <c:v>34.3865641901509</c:v>
                </c:pt>
                <c:pt idx="2">
                  <c:v>33.3819304489516</c:v>
                </c:pt>
                <c:pt idx="3">
                  <c:v>30.5290795957271</c:v>
                </c:pt>
                <c:pt idx="4">
                  <c:v>32.6515402451143</c:v>
                </c:pt>
                <c:pt idx="5">
                  <c:v>31.5061750492214</c:v>
                </c:pt>
                <c:pt idx="6">
                  <c:v>29.077909270217</c:v>
                </c:pt>
                <c:pt idx="7">
                  <c:v>29.0525536639526</c:v>
                </c:pt>
                <c:pt idx="8">
                  <c:v>29.1433891992551</c:v>
                </c:pt>
                <c:pt idx="9">
                  <c:v>28.1461249573233</c:v>
                </c:pt>
                <c:pt idx="10">
                  <c:v>29.8121873205938</c:v>
                </c:pt>
                <c:pt idx="11">
                  <c:v>31.2761373716893</c:v>
                </c:pt>
                <c:pt idx="12">
                  <c:v>30.8972198820556</c:v>
                </c:pt>
                <c:pt idx="13">
                  <c:v>33.9364844903988</c:v>
                </c:pt>
                <c:pt idx="14">
                  <c:v>35.5831533477322</c:v>
                </c:pt>
                <c:pt idx="15">
                  <c:v>47.2419227738377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148817"/>
        <c:axId val="7249790"/>
      </c:lineChart>
      <c:catAx>
        <c:axId val="284471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47528813"/>
        <c:crosses val="autoZero"/>
        <c:auto val="1"/>
        <c:lblAlgn val="ctr"/>
        <c:lblOffset val="100"/>
        <c:noMultiLvlLbl val="0"/>
      </c:catAx>
      <c:valAx>
        <c:axId val="4752881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lang="fr-FR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lang="fr-FR" sz="1000" spc="-1" strike="noStrike">
                    <a:solidFill>
                      <a:srgbClr val="595959"/>
                    </a:solidFill>
                    <a:latin typeface="Calibri"/>
                  </a:rPr>
                  <a:t>% sur l'ensemble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8447154"/>
        <c:crosses val="autoZero"/>
        <c:crossBetween val="between"/>
      </c:valAx>
      <c:catAx>
        <c:axId val="2614881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49790"/>
        <c:auto val="1"/>
        <c:lblAlgn val="ctr"/>
        <c:lblOffset val="100"/>
        <c:noMultiLvlLbl val="0"/>
      </c:catAx>
      <c:valAx>
        <c:axId val="7249790"/>
        <c:scaling>
          <c:orientation val="minMax"/>
          <c:max val="10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lang="fr-FR" sz="1000" spc="-1" strike="noStrike">
                    <a:solidFill>
                      <a:srgbClr val="595959"/>
                    </a:solidFill>
                    <a:latin typeface="Calibri"/>
                  </a:defRPr>
                </a:pPr>
                <a:r>
                  <a:rPr b="0" lang="fr-FR" sz="1000" spc="-1" strike="noStrike">
                    <a:solidFill>
                      <a:srgbClr val="595959"/>
                    </a:solidFill>
                    <a:latin typeface="Calibri"/>
                  </a:rPr>
                  <a:t>% Femmes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6148817"/>
        <c:crosses val="max"/>
        <c:crossBetween val="between"/>
        <c:majorUnit val="15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7788385043755"/>
          <c:y val="0.0557574238817191"/>
          <c:w val="0.948156987536463"/>
          <c:h val="0.726600676606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'Données complémentaire 4 '!$C$4:$C$4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'Données complémentaire 4 '!$B$5:$B$13</c:f>
              <c:strCache>
                <c:ptCount val="9"/>
                <c:pt idx="0">
                  <c:v>Commune rurale</c:v>
                </c:pt>
                <c:pt idx="1">
                  <c:v>Unité urbaine de 2 000 à 4 999 habitants</c:v>
                </c:pt>
                <c:pt idx="2">
                  <c:v>Unité urbaine de 5 000 à 9 999 habitants</c:v>
                </c:pt>
                <c:pt idx="3">
                  <c:v>Unité urbaine de 10 000 à 19 999 habitants</c:v>
                </c:pt>
                <c:pt idx="4">
                  <c:v>Unité urbaine de 20 000 à 49 999 habitants</c:v>
                </c:pt>
                <c:pt idx="5">
                  <c:v>Unité urbaine de 50 000 à 99 999 habitants</c:v>
                </c:pt>
                <c:pt idx="6">
                  <c:v>Unité urbaine de 100 000 à 199 999 habitants</c:v>
                </c:pt>
                <c:pt idx="7">
                  <c:v>Unité urbaine de 200 000 à 1 999 999 habitants</c:v>
                </c:pt>
                <c:pt idx="8">
                  <c:v>Unité urbaine de Paris</c:v>
                </c:pt>
              </c:strCache>
            </c:strRef>
          </c:cat>
          <c:val>
            <c:numRef>
              <c:f>'Données complémentaire 4 '!$C$5:$C$13</c:f>
              <c:numCache>
                <c:formatCode>0.0</c:formatCode>
                <c:ptCount val="9"/>
                <c:pt idx="0">
                  <c:v>12.94552</c:v>
                </c:pt>
                <c:pt idx="1">
                  <c:v>21.7301</c:v>
                </c:pt>
                <c:pt idx="2">
                  <c:v>27.76721</c:v>
                </c:pt>
                <c:pt idx="3">
                  <c:v>32.47392</c:v>
                </c:pt>
                <c:pt idx="4">
                  <c:v>36.77953</c:v>
                </c:pt>
                <c:pt idx="5">
                  <c:v>39.16336</c:v>
                </c:pt>
                <c:pt idx="6">
                  <c:v>41.03843</c:v>
                </c:pt>
                <c:pt idx="7">
                  <c:v>37.81517</c:v>
                </c:pt>
                <c:pt idx="8">
                  <c:v>34.11702</c:v>
                </c:pt>
              </c:numCache>
            </c:numRef>
          </c:val>
        </c:ser>
        <c:gapWidth val="219"/>
        <c:overlap val="-27"/>
        <c:axId val="60749324"/>
        <c:axId val="61555510"/>
      </c:barChart>
      <c:scatterChart>
        <c:scatterStyle val="lineMarker"/>
        <c:varyColors val="0"/>
        <c:ser>
          <c:idx val="1"/>
          <c:order val="1"/>
          <c:tx>
            <c:strRef>
              <c:f>'Données complémentaire 4 '!$D$4:$D$4</c:f>
              <c:strCache>
                <c:ptCount val="1"/>
                <c:pt idx="0">
                  <c:v>France métropolitaine</c:v>
                </c:pt>
              </c:strCache>
            </c:strRef>
          </c:tx>
          <c:spPr>
            <a:solidFill>
              <a:srgbClr val="ed4c05"/>
            </a:solidFill>
            <a:ln w="28440">
              <a:noFill/>
            </a:ln>
          </c:spPr>
          <c:marker>
            <c:symbol val="circle"/>
            <c:size val="5"/>
            <c:spPr>
              <a:solidFill>
                <a:srgbClr val="ed4c05"/>
              </a:solidFill>
            </c:spPr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'Données complémentaire 4 '!$B$5:$B$13</c:f>
              <c:numCache>
                <c:formatCode>General</c:formatCode>
                <c:ptCount val="9"/>
              </c:numCache>
            </c:numRef>
          </c:xVal>
          <c:yVal>
            <c:numRef>
              <c:f>'Données complémentaire 4 '!$D$5:$D$13</c:f>
              <c:numCache>
                <c:formatCode>0.0</c:formatCode>
                <c:ptCount val="9"/>
                <c:pt idx="0">
                  <c:v>12.83714</c:v>
                </c:pt>
                <c:pt idx="1">
                  <c:v>21.51752</c:v>
                </c:pt>
                <c:pt idx="2">
                  <c:v>27.07123</c:v>
                </c:pt>
                <c:pt idx="3">
                  <c:v>31.12227</c:v>
                </c:pt>
                <c:pt idx="4">
                  <c:v>34.68364</c:v>
                </c:pt>
                <c:pt idx="5">
                  <c:v>39.15552</c:v>
                </c:pt>
                <c:pt idx="6">
                  <c:v>36.99249</c:v>
                </c:pt>
                <c:pt idx="7">
                  <c:v>37.40312</c:v>
                </c:pt>
                <c:pt idx="8">
                  <c:v>34.11702</c:v>
                </c:pt>
              </c:numCache>
            </c:numRef>
          </c:yVal>
          <c:smooth val="0"/>
        </c:ser>
        <c:axId val="29081578"/>
        <c:axId val="96953643"/>
      </c:scatterChart>
      <c:catAx>
        <c:axId val="607493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1" sz="10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1555510"/>
        <c:crosses val="autoZero"/>
        <c:auto val="1"/>
        <c:lblAlgn val="ctr"/>
        <c:lblOffset val="100"/>
        <c:noMultiLvlLbl val="0"/>
      </c:catAx>
      <c:valAx>
        <c:axId val="6155551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0749324"/>
        <c:crosses val="autoZero"/>
        <c:crossBetween val="between"/>
      </c:valAx>
      <c:valAx>
        <c:axId val="2908157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953643"/>
        <c:crossBetween val="between"/>
      </c:valAx>
      <c:valAx>
        <c:axId val="96953643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081578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123120</xdr:colOff>
      <xdr:row>14</xdr:row>
      <xdr:rowOff>102600</xdr:rowOff>
    </xdr:from>
    <xdr:to>
      <xdr:col>13</xdr:col>
      <xdr:colOff>520920</xdr:colOff>
      <xdr:row>30</xdr:row>
      <xdr:rowOff>90000</xdr:rowOff>
    </xdr:to>
    <xdr:graphicFrame>
      <xdr:nvGraphicFramePr>
        <xdr:cNvPr id="0" name="Graphique 3"/>
        <xdr:cNvGraphicFramePr/>
      </xdr:nvGraphicFramePr>
      <xdr:xfrm>
        <a:off x="4557960" y="3157560"/>
        <a:ext cx="7170120" cy="303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64080</xdr:colOff>
      <xdr:row>18</xdr:row>
      <xdr:rowOff>64440</xdr:rowOff>
    </xdr:from>
    <xdr:to>
      <xdr:col>7</xdr:col>
      <xdr:colOff>555480</xdr:colOff>
      <xdr:row>35</xdr:row>
      <xdr:rowOff>64800</xdr:rowOff>
    </xdr:to>
    <xdr:graphicFrame>
      <xdr:nvGraphicFramePr>
        <xdr:cNvPr id="1" name=""/>
        <xdr:cNvGraphicFramePr/>
      </xdr:nvGraphicFramePr>
      <xdr:xfrm>
        <a:off x="64080" y="3967920"/>
        <a:ext cx="575856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330480</xdr:colOff>
      <xdr:row>18</xdr:row>
      <xdr:rowOff>36000</xdr:rowOff>
    </xdr:from>
    <xdr:to>
      <xdr:col>16</xdr:col>
      <xdr:colOff>69480</xdr:colOff>
      <xdr:row>35</xdr:row>
      <xdr:rowOff>36360</xdr:rowOff>
    </xdr:to>
    <xdr:graphicFrame>
      <xdr:nvGraphicFramePr>
        <xdr:cNvPr id="2" name=""/>
        <xdr:cNvGraphicFramePr/>
      </xdr:nvGraphicFramePr>
      <xdr:xfrm>
        <a:off x="6350400" y="3939480"/>
        <a:ext cx="575856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517680</xdr:colOff>
      <xdr:row>28</xdr:row>
      <xdr:rowOff>9720</xdr:rowOff>
    </xdr:from>
    <xdr:to>
      <xdr:col>10</xdr:col>
      <xdr:colOff>75240</xdr:colOff>
      <xdr:row>44</xdr:row>
      <xdr:rowOff>23040</xdr:rowOff>
    </xdr:to>
    <xdr:graphicFrame>
      <xdr:nvGraphicFramePr>
        <xdr:cNvPr id="3" name="Graphique 1"/>
        <xdr:cNvGraphicFramePr/>
      </xdr:nvGraphicFramePr>
      <xdr:xfrm>
        <a:off x="517680" y="5547600"/>
        <a:ext cx="7776360" cy="3061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685080</xdr:colOff>
      <xdr:row>22</xdr:row>
      <xdr:rowOff>-720</xdr:rowOff>
    </xdr:from>
    <xdr:to>
      <xdr:col>6</xdr:col>
      <xdr:colOff>1879560</xdr:colOff>
      <xdr:row>82</xdr:row>
      <xdr:rowOff>61560</xdr:rowOff>
    </xdr:to>
    <xdr:graphicFrame>
      <xdr:nvGraphicFramePr>
        <xdr:cNvPr id="4" name="Graphique 4"/>
        <xdr:cNvGraphicFramePr/>
      </xdr:nvGraphicFramePr>
      <xdr:xfrm>
        <a:off x="1490760" y="5854680"/>
        <a:ext cx="10860120" cy="11492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J19" activeCellId="0" sqref="J19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36.71"/>
    <col collapsed="false" customWidth="true" hidden="false" outlineLevel="0" max="2" min="2" style="1" width="16.14"/>
    <col collapsed="false" customWidth="true" hidden="false" outlineLevel="0" max="3" min="3" style="1" width="13.86"/>
    <col collapsed="false" customWidth="true" hidden="false" outlineLevel="0" max="4" min="4" style="1" width="23.14"/>
    <col collapsed="false" customWidth="true" hidden="false" outlineLevel="0" max="5" min="5" style="1" width="19.71"/>
    <col collapsed="false" customWidth="true" hidden="false" outlineLevel="0" max="8" min="8" style="1" width="20.62"/>
    <col collapsed="false" customWidth="true" hidden="false" outlineLevel="0" max="9" min="9" style="1" width="27.82"/>
    <col collapsed="false" customWidth="true" hidden="false" outlineLevel="0" max="16384" min="16383" style="1" width="11.53"/>
  </cols>
  <sheetData>
    <row r="1" s="3" customFormat="true" ht="15" hidden="false" customHeight="false" outlineLevel="0" collapsed="false">
      <c r="A1" s="2" t="s">
        <v>0</v>
      </c>
      <c r="B1" s="2"/>
      <c r="C1" s="2"/>
      <c r="D1" s="2"/>
      <c r="E1" s="2"/>
    </row>
    <row r="2" s="3" customFormat="true" ht="15" hidden="false" customHeight="false" outlineLevel="0" collapsed="false"/>
    <row r="3" s="3" customFormat="true" ht="15" hidden="false" customHeight="false" outlineLevel="0" collapsed="false"/>
    <row r="4" s="3" customFormat="true" ht="17.15" hidden="false" customHeight="true" outlineLevel="0" collapsed="false">
      <c r="A4" s="4"/>
      <c r="B4" s="5" t="n">
        <v>2024</v>
      </c>
      <c r="C4" s="5"/>
      <c r="D4" s="5" t="n">
        <v>2023</v>
      </c>
      <c r="E4" s="5"/>
      <c r="F4" s="5" t="n">
        <v>2016</v>
      </c>
      <c r="G4" s="5"/>
      <c r="H4" s="6" t="s">
        <v>1</v>
      </c>
      <c r="I4" s="6" t="s">
        <v>2</v>
      </c>
    </row>
    <row r="5" s="3" customFormat="true" ht="18" hidden="false" customHeight="true" outlineLevel="0" collapsed="false">
      <c r="A5" s="4"/>
      <c r="B5" s="7" t="s">
        <v>3</v>
      </c>
      <c r="C5" s="8" t="s">
        <v>4</v>
      </c>
      <c r="D5" s="7" t="s">
        <v>3</v>
      </c>
      <c r="E5" s="8" t="s">
        <v>4</v>
      </c>
      <c r="F5" s="7" t="s">
        <v>3</v>
      </c>
      <c r="G5" s="8" t="s">
        <v>4</v>
      </c>
      <c r="H5" s="6"/>
      <c r="I5" s="6"/>
    </row>
    <row r="6" s="3" customFormat="true" ht="13.5" hidden="false" customHeight="true" outlineLevel="0" collapsed="false">
      <c r="A6" s="9" t="s">
        <v>5</v>
      </c>
      <c r="B6" s="10" t="n">
        <v>205459</v>
      </c>
      <c r="C6" s="11" t="n">
        <v>100</v>
      </c>
      <c r="D6" s="10" t="n">
        <v>205896</v>
      </c>
      <c r="E6" s="11" t="n">
        <v>100</v>
      </c>
      <c r="F6" s="10" t="n">
        <v>163447</v>
      </c>
      <c r="G6" s="11" t="n">
        <v>100</v>
      </c>
      <c r="H6" s="12" t="n">
        <f aca="false">(B6-D6)/D6*100</f>
        <v>-0.212243074173369</v>
      </c>
      <c r="I6" s="12" t="n">
        <f aca="false">(POWER((B6/F6),1/8)-1)*100</f>
        <v>2.90074689037974</v>
      </c>
    </row>
    <row r="7" s="3" customFormat="true" ht="48.5" hidden="false" customHeight="false" outlineLevel="0" collapsed="false">
      <c r="A7" s="13" t="s">
        <v>6</v>
      </c>
      <c r="B7" s="14" t="n">
        <v>267</v>
      </c>
      <c r="C7" s="15" t="s">
        <v>7</v>
      </c>
      <c r="D7" s="14" t="n">
        <v>267</v>
      </c>
      <c r="E7" s="15" t="s">
        <v>7</v>
      </c>
      <c r="F7" s="14" t="n">
        <v>192</v>
      </c>
      <c r="G7" s="15" t="s">
        <v>7</v>
      </c>
      <c r="H7" s="12" t="n">
        <f aca="false">(B7-D7)/D7*100</f>
        <v>0</v>
      </c>
      <c r="I7" s="12" t="n">
        <f aca="false">(POWER((B7/F7),1/8)-1)*100</f>
        <v>4.20804637054912</v>
      </c>
    </row>
    <row r="8" s="3" customFormat="true" ht="16.65" hidden="false" customHeight="false" outlineLevel="0" collapsed="false">
      <c r="A8" s="13" t="s">
        <v>8</v>
      </c>
      <c r="B8" s="14" t="n">
        <v>16609</v>
      </c>
      <c r="C8" s="15" t="n">
        <v>8.21</v>
      </c>
      <c r="D8" s="14" t="n">
        <v>16910</v>
      </c>
      <c r="E8" s="15" t="n">
        <v>8.21</v>
      </c>
      <c r="F8" s="14" t="n">
        <v>16359</v>
      </c>
      <c r="G8" s="15" t="n">
        <v>10.01</v>
      </c>
      <c r="H8" s="12" t="n">
        <f aca="false">(B8-D8)/D8*100</f>
        <v>-1.78001182732111</v>
      </c>
      <c r="I8" s="12" t="n">
        <f aca="false">(POWER((B8/F8),1/8)-1)*100</f>
        <v>0.189761225475049</v>
      </c>
    </row>
    <row r="9" s="3" customFormat="true" ht="16.65" hidden="false" customHeight="false" outlineLevel="0" collapsed="false">
      <c r="A9" s="13" t="s">
        <v>9</v>
      </c>
      <c r="B9" s="14" t="n">
        <v>75668</v>
      </c>
      <c r="C9" s="15" t="n">
        <v>37</v>
      </c>
      <c r="D9" s="14" t="n">
        <v>77747</v>
      </c>
      <c r="E9" s="15" t="n">
        <v>37.76</v>
      </c>
      <c r="F9" s="14" t="n">
        <v>85368</v>
      </c>
      <c r="G9" s="15" t="n">
        <v>52.23</v>
      </c>
      <c r="H9" s="12" t="n">
        <f aca="false">(B9-D9)/D9*100</f>
        <v>-2.67405816301594</v>
      </c>
      <c r="I9" s="12" t="n">
        <f aca="false">(POWER((B9/F9),1/8)-1)*100</f>
        <v>-1.49639078344009</v>
      </c>
    </row>
    <row r="10" s="3" customFormat="true" ht="16.65" hidden="false" customHeight="false" outlineLevel="0" collapsed="false">
      <c r="A10" s="13" t="s">
        <v>10</v>
      </c>
      <c r="B10" s="14" t="n">
        <v>703</v>
      </c>
      <c r="C10" s="15" t="s">
        <v>7</v>
      </c>
      <c r="D10" s="14" t="n">
        <v>509</v>
      </c>
      <c r="E10" s="15" t="s">
        <v>7</v>
      </c>
      <c r="F10" s="14" t="n">
        <v>126</v>
      </c>
      <c r="G10" s="15" t="s">
        <v>7</v>
      </c>
      <c r="H10" s="12" t="n">
        <f aca="false">(B10-D10)/D10*100</f>
        <v>38.1139489194499</v>
      </c>
      <c r="I10" s="12" t="n">
        <f aca="false">(POWER((B10/F10),1/8)-1)*100</f>
        <v>23.9718543875556</v>
      </c>
    </row>
    <row r="11" s="3" customFormat="true" ht="16.65" hidden="false" customHeight="false" outlineLevel="0" collapsed="false">
      <c r="A11" s="13" t="s">
        <v>11</v>
      </c>
      <c r="B11" s="14" t="n">
        <v>110476</v>
      </c>
      <c r="C11" s="15" t="n">
        <v>54</v>
      </c>
      <c r="D11" s="14" t="n">
        <v>108493</v>
      </c>
      <c r="E11" s="15" t="n">
        <v>52.69</v>
      </c>
      <c r="F11" s="14" t="n">
        <v>61137</v>
      </c>
      <c r="G11" s="15" t="n">
        <v>37.4</v>
      </c>
      <c r="H11" s="12" t="n">
        <f aca="false">(B11-D11)/D11*100</f>
        <v>1.82776769008139</v>
      </c>
      <c r="I11" s="12" t="n">
        <f aca="false">(POWER((B11/F11),1/8)-1)*100</f>
        <v>7.67638761175966</v>
      </c>
    </row>
    <row r="12" s="3" customFormat="true" ht="32.8" hidden="false" customHeight="false" outlineLevel="0" collapsed="false">
      <c r="A12" s="13" t="s">
        <v>12</v>
      </c>
      <c r="B12" s="16" t="n">
        <v>1736</v>
      </c>
      <c r="C12" s="17" t="s">
        <v>7</v>
      </c>
      <c r="D12" s="16" t="n">
        <v>1970</v>
      </c>
      <c r="E12" s="17" t="s">
        <v>7</v>
      </c>
      <c r="F12" s="16" t="n">
        <v>265</v>
      </c>
      <c r="G12" s="17" t="s">
        <v>7</v>
      </c>
      <c r="H12" s="12" t="n">
        <f aca="false">(B12-D12)/D12*100</f>
        <v>-11.8781725888325</v>
      </c>
      <c r="I12" s="12" t="n">
        <f aca="false">(POWER((B12/F12),1/8)-1)*100</f>
        <v>26.4846958773894</v>
      </c>
    </row>
    <row r="13" s="18" customFormat="true" ht="15" hidden="false" customHeight="false" outlineLevel="0" collapsed="false">
      <c r="A13" s="18" t="s">
        <v>13</v>
      </c>
    </row>
    <row r="14" s="18" customFormat="true" ht="15" hidden="false" customHeight="false" outlineLevel="0" collapsed="false">
      <c r="A14" s="19" t="s">
        <v>14</v>
      </c>
      <c r="B14" s="19"/>
      <c r="C14" s="19"/>
      <c r="D14" s="19"/>
      <c r="E14" s="19"/>
    </row>
    <row r="15" s="18" customFormat="true" ht="15" hidden="false" customHeight="false" outlineLevel="0" collapsed="false">
      <c r="A15" s="18" t="s">
        <v>15</v>
      </c>
    </row>
    <row r="16" s="3" customFormat="true" ht="15" hidden="false" customHeight="false" outlineLevel="0" collapsed="false">
      <c r="A16" s="20"/>
      <c r="B16" s="20"/>
      <c r="C16" s="20"/>
      <c r="D16" s="20"/>
      <c r="E16" s="20"/>
      <c r="F16" s="20"/>
    </row>
    <row r="21" customFormat="false" ht="15" hidden="false" customHeight="false" outlineLevel="0" collapsed="false">
      <c r="A21" s="21"/>
      <c r="B21" s="22"/>
      <c r="C21" s="22"/>
      <c r="D21" s="22"/>
      <c r="E21" s="22"/>
    </row>
    <row r="22" customFormat="false" ht="15" hidden="false" customHeight="false" outlineLevel="0" collapsed="false">
      <c r="A22" s="21"/>
      <c r="B22" s="22"/>
      <c r="C22" s="22"/>
      <c r="D22" s="22"/>
      <c r="E22" s="22"/>
    </row>
    <row r="23" customFormat="false" ht="15" hidden="false" customHeight="false" outlineLevel="0" collapsed="false">
      <c r="A23" s="21"/>
      <c r="B23" s="22"/>
      <c r="C23" s="22"/>
      <c r="D23" s="22"/>
      <c r="E23" s="22"/>
    </row>
    <row r="24" customFormat="false" ht="15" hidden="false" customHeight="false" outlineLevel="0" collapsed="false">
      <c r="A24" s="21"/>
      <c r="B24" s="22"/>
      <c r="C24" s="22"/>
      <c r="D24" s="22"/>
      <c r="E24" s="22"/>
    </row>
    <row r="25" customFormat="false" ht="15" hidden="false" customHeight="false" outlineLevel="0" collapsed="false">
      <c r="A25" s="21"/>
      <c r="B25" s="22"/>
      <c r="C25" s="22"/>
      <c r="D25" s="22"/>
      <c r="E25" s="22"/>
    </row>
    <row r="26" customFormat="false" ht="15" hidden="false" customHeight="false" outlineLevel="0" collapsed="false">
      <c r="A26" s="21"/>
      <c r="B26" s="22"/>
      <c r="C26" s="22"/>
      <c r="D26" s="22"/>
      <c r="E26" s="22"/>
    </row>
    <row r="27" customFormat="false" ht="15" hidden="false" customHeight="false" outlineLevel="0" collapsed="false">
      <c r="A27" s="21"/>
      <c r="B27" s="22"/>
      <c r="C27" s="22"/>
      <c r="D27" s="22"/>
      <c r="E27" s="22"/>
    </row>
    <row r="28" customFormat="false" ht="15" hidden="false" customHeight="false" outlineLevel="0" collapsed="false">
      <c r="A28" s="21"/>
      <c r="B28" s="22"/>
      <c r="C28" s="22"/>
      <c r="D28" s="22"/>
      <c r="E28" s="22"/>
    </row>
    <row r="29" customFormat="false" ht="15" hidden="false" customHeight="false" outlineLevel="0" collapsed="false">
      <c r="A29" s="21"/>
      <c r="B29" s="22"/>
      <c r="C29" s="22"/>
      <c r="D29" s="22"/>
      <c r="E29" s="22"/>
    </row>
    <row r="30" customFormat="false" ht="15" hidden="false" customHeight="false" outlineLevel="0" collapsed="false">
      <c r="A30" s="21"/>
      <c r="B30" s="22"/>
      <c r="C30" s="22"/>
      <c r="D30" s="22"/>
      <c r="E30" s="22"/>
    </row>
    <row r="31" customFormat="false" ht="15" hidden="false" customHeight="false" outlineLevel="0" collapsed="false">
      <c r="A31" s="21"/>
      <c r="B31" s="22"/>
      <c r="C31" s="22"/>
      <c r="D31" s="22"/>
      <c r="E31" s="22"/>
    </row>
    <row r="32" customFormat="false" ht="15" hidden="false" customHeight="false" outlineLevel="0" collapsed="false">
      <c r="A32" s="21"/>
      <c r="B32" s="22"/>
      <c r="C32" s="22"/>
      <c r="D32" s="22"/>
      <c r="E32" s="22"/>
    </row>
  </sheetData>
  <mergeCells count="12">
    <mergeCell ref="A4:A5"/>
    <mergeCell ref="B4:C4"/>
    <mergeCell ref="D4:E4"/>
    <mergeCell ref="F4:G4"/>
    <mergeCell ref="H4:H5"/>
    <mergeCell ref="I4:I5"/>
    <mergeCell ref="A21:A22"/>
    <mergeCell ref="A23:A24"/>
    <mergeCell ref="A25:A26"/>
    <mergeCell ref="A27:A28"/>
    <mergeCell ref="A29:A30"/>
    <mergeCell ref="A31:A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07" activeCellId="0" sqref="A107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14.42"/>
    <col collapsed="false" customWidth="true" hidden="false" outlineLevel="0" max="2" min="2" style="1" width="15.57"/>
    <col collapsed="false" customWidth="true" hidden="false" outlineLevel="0" max="3" min="3" style="1" width="13.57"/>
    <col collapsed="false" customWidth="true" hidden="false" outlineLevel="0" max="4" min="4" style="1" width="17"/>
  </cols>
  <sheetData>
    <row r="1" customFormat="false" ht="15" hidden="false" customHeight="false" outlineLevel="0" collapsed="false">
      <c r="A1" s="23" t="s">
        <v>86</v>
      </c>
    </row>
    <row r="2" customFormat="false" ht="15" hidden="false" customHeight="false" outlineLevel="0" collapsed="false">
      <c r="A2" s="23"/>
    </row>
    <row r="4" customFormat="false" ht="26.85" hidden="false" customHeight="false" outlineLevel="0" collapsed="false">
      <c r="A4" s="89" t="s">
        <v>87</v>
      </c>
      <c r="B4" s="89" t="s">
        <v>88</v>
      </c>
      <c r="C4" s="89" t="s">
        <v>89</v>
      </c>
      <c r="D4" s="89" t="s">
        <v>90</v>
      </c>
      <c r="E4" s="89" t="s">
        <v>91</v>
      </c>
    </row>
    <row r="5" customFormat="false" ht="15" hidden="false" customHeight="false" outlineLevel="0" collapsed="false">
      <c r="A5" s="90" t="s">
        <v>92</v>
      </c>
      <c r="B5" s="91" t="s">
        <v>93</v>
      </c>
      <c r="C5" s="91" t="n">
        <v>683034</v>
      </c>
      <c r="D5" s="91" t="n">
        <v>1369</v>
      </c>
      <c r="E5" s="92" t="n">
        <v>20.042926120808</v>
      </c>
      <c r="H5" s="49"/>
    </row>
    <row r="6" customFormat="false" ht="15" hidden="false" customHeight="false" outlineLevel="0" collapsed="false">
      <c r="A6" s="90" t="s">
        <v>94</v>
      </c>
      <c r="B6" s="91" t="s">
        <v>95</v>
      </c>
      <c r="C6" s="91" t="n">
        <v>521152</v>
      </c>
      <c r="D6" s="91" t="n">
        <v>1672</v>
      </c>
      <c r="E6" s="92" t="n">
        <v>32.0827704777109</v>
      </c>
    </row>
    <row r="7" customFormat="false" ht="15" hidden="false" customHeight="false" outlineLevel="0" collapsed="false">
      <c r="A7" s="90" t="s">
        <v>96</v>
      </c>
      <c r="B7" s="91" t="s">
        <v>97</v>
      </c>
      <c r="C7" s="91" t="n">
        <v>333234</v>
      </c>
      <c r="D7" s="91" t="n">
        <v>857</v>
      </c>
      <c r="E7" s="92" t="n">
        <v>25.7176638638314</v>
      </c>
    </row>
    <row r="8" customFormat="false" ht="39.55" hidden="false" customHeight="false" outlineLevel="0" collapsed="false">
      <c r="A8" s="90" t="s">
        <v>98</v>
      </c>
      <c r="B8" s="91" t="s">
        <v>99</v>
      </c>
      <c r="C8" s="91" t="n">
        <v>168908</v>
      </c>
      <c r="D8" s="91" t="n">
        <v>437</v>
      </c>
      <c r="E8" s="92" t="n">
        <v>25.872072370758</v>
      </c>
    </row>
    <row r="9" customFormat="false" ht="15" hidden="false" customHeight="false" outlineLevel="0" collapsed="false">
      <c r="A9" s="90" t="s">
        <v>100</v>
      </c>
      <c r="B9" s="91" t="s">
        <v>101</v>
      </c>
      <c r="C9" s="91" t="n">
        <v>141906</v>
      </c>
      <c r="D9" s="91" t="n">
        <v>405</v>
      </c>
      <c r="E9" s="92" t="n">
        <v>28.5400194494947</v>
      </c>
    </row>
    <row r="10" customFormat="false" ht="15" hidden="false" customHeight="false" outlineLevel="0" collapsed="false">
      <c r="A10" s="90" t="s">
        <v>102</v>
      </c>
      <c r="B10" s="91" t="s">
        <v>103</v>
      </c>
      <c r="C10" s="91" t="n">
        <v>1124992</v>
      </c>
      <c r="D10" s="91" t="n">
        <v>3853</v>
      </c>
      <c r="E10" s="92" t="n">
        <v>34.2491324382751</v>
      </c>
    </row>
    <row r="11" customFormat="false" ht="15" hidden="false" customHeight="false" outlineLevel="0" collapsed="false">
      <c r="A11" s="90" t="s">
        <v>104</v>
      </c>
      <c r="B11" s="91" t="s">
        <v>105</v>
      </c>
      <c r="C11" s="91" t="n">
        <v>335833</v>
      </c>
      <c r="D11" s="91" t="n">
        <v>866</v>
      </c>
      <c r="E11" s="92" t="n">
        <v>25.786626090944</v>
      </c>
    </row>
    <row r="12" customFormat="false" ht="15" hidden="false" customHeight="false" outlineLevel="0" collapsed="false">
      <c r="A12" s="90" t="s">
        <v>106</v>
      </c>
      <c r="B12" s="91" t="s">
        <v>107</v>
      </c>
      <c r="C12" s="91" t="n">
        <v>264556</v>
      </c>
      <c r="D12" s="91" t="n">
        <v>966</v>
      </c>
      <c r="E12" s="92" t="n">
        <v>36.5140083762984</v>
      </c>
    </row>
    <row r="13" customFormat="false" ht="15" hidden="false" customHeight="false" outlineLevel="0" collapsed="false">
      <c r="A13" s="90" t="s">
        <v>108</v>
      </c>
      <c r="B13" s="91" t="s">
        <v>109</v>
      </c>
      <c r="C13" s="91" t="n">
        <v>156304</v>
      </c>
      <c r="D13" s="91" t="n">
        <v>441</v>
      </c>
      <c r="E13" s="92" t="n">
        <v>28.2142491554919</v>
      </c>
    </row>
    <row r="14" customFormat="false" ht="15" hidden="false" customHeight="false" outlineLevel="0" collapsed="false">
      <c r="A14" s="90" t="n">
        <v>10</v>
      </c>
      <c r="B14" s="91" t="s">
        <v>110</v>
      </c>
      <c r="C14" s="91" t="n">
        <v>311187</v>
      </c>
      <c r="D14" s="91" t="n">
        <v>1147</v>
      </c>
      <c r="E14" s="92" t="n">
        <v>36.8588662122775</v>
      </c>
    </row>
    <row r="15" customFormat="false" ht="15" hidden="false" customHeight="false" outlineLevel="0" collapsed="false">
      <c r="A15" s="90" t="n">
        <v>11</v>
      </c>
      <c r="B15" s="91" t="s">
        <v>111</v>
      </c>
      <c r="C15" s="91" t="n">
        <v>379190</v>
      </c>
      <c r="D15" s="91" t="n">
        <v>1266</v>
      </c>
      <c r="E15" s="92" t="n">
        <v>33.3869564070782</v>
      </c>
    </row>
    <row r="16" customFormat="false" ht="15" hidden="false" customHeight="false" outlineLevel="0" collapsed="false">
      <c r="A16" s="90" t="n">
        <v>12</v>
      </c>
      <c r="B16" s="91" t="s">
        <v>112</v>
      </c>
      <c r="C16" s="91" t="n">
        <v>278821</v>
      </c>
      <c r="D16" s="91" t="n">
        <v>536</v>
      </c>
      <c r="E16" s="92" t="n">
        <v>19.2238030851335</v>
      </c>
    </row>
    <row r="17" customFormat="false" ht="26.85" hidden="false" customHeight="false" outlineLevel="0" collapsed="false">
      <c r="A17" s="90" t="n">
        <v>13</v>
      </c>
      <c r="B17" s="91" t="s">
        <v>113</v>
      </c>
      <c r="C17" s="91" t="n">
        <v>2083682</v>
      </c>
      <c r="D17" s="91" t="n">
        <v>7818</v>
      </c>
      <c r="E17" s="92" t="n">
        <v>37.5201206326109</v>
      </c>
    </row>
    <row r="18" customFormat="false" ht="15" hidden="false" customHeight="false" outlineLevel="0" collapsed="false">
      <c r="A18" s="90" t="n">
        <v>14</v>
      </c>
      <c r="B18" s="91" t="s">
        <v>114</v>
      </c>
      <c r="C18" s="91" t="n">
        <v>709128</v>
      </c>
      <c r="D18" s="91" t="n">
        <v>1820</v>
      </c>
      <c r="E18" s="92" t="n">
        <v>25.6653241727869</v>
      </c>
    </row>
    <row r="19" customFormat="false" ht="15" hidden="false" customHeight="false" outlineLevel="0" collapsed="false">
      <c r="A19" s="90" t="n">
        <v>15</v>
      </c>
      <c r="B19" s="91" t="s">
        <v>115</v>
      </c>
      <c r="C19" s="91" t="n">
        <v>143964</v>
      </c>
      <c r="D19" s="91" t="n">
        <v>289</v>
      </c>
      <c r="E19" s="92" t="n">
        <v>20.0744630602095</v>
      </c>
    </row>
    <row r="20" customFormat="false" ht="15" hidden="false" customHeight="false" outlineLevel="0" collapsed="false">
      <c r="A20" s="90" t="n">
        <v>16</v>
      </c>
      <c r="B20" s="91" t="s">
        <v>116</v>
      </c>
      <c r="C20" s="91" t="n">
        <v>350672</v>
      </c>
      <c r="D20" s="91" t="n">
        <v>1048</v>
      </c>
      <c r="E20" s="92" t="n">
        <v>29.8854770269654</v>
      </c>
    </row>
    <row r="21" customFormat="false" ht="26.85" hidden="false" customHeight="false" outlineLevel="0" collapsed="false">
      <c r="A21" s="90" t="n">
        <v>17</v>
      </c>
      <c r="B21" s="91" t="s">
        <v>117</v>
      </c>
      <c r="C21" s="91" t="n">
        <v>677189</v>
      </c>
      <c r="D21" s="91" t="n">
        <v>1661</v>
      </c>
      <c r="E21" s="92" t="n">
        <v>24.5278644514308</v>
      </c>
    </row>
    <row r="22" customFormat="false" ht="15" hidden="false" customHeight="false" outlineLevel="0" collapsed="false">
      <c r="A22" s="90" t="n">
        <v>18</v>
      </c>
      <c r="B22" s="91" t="s">
        <v>118</v>
      </c>
      <c r="C22" s="91" t="n">
        <v>297019</v>
      </c>
      <c r="D22" s="91" t="n">
        <v>671</v>
      </c>
      <c r="E22" s="92" t="n">
        <v>22.5911473676768</v>
      </c>
    </row>
    <row r="23" customFormat="false" ht="15" hidden="false" customHeight="false" outlineLevel="0" collapsed="false">
      <c r="A23" s="90" t="n">
        <v>19</v>
      </c>
      <c r="B23" s="91" t="s">
        <v>119</v>
      </c>
      <c r="C23" s="91" t="n">
        <v>239704</v>
      </c>
      <c r="D23" s="91" t="n">
        <v>535</v>
      </c>
      <c r="E23" s="92" t="n">
        <v>22.3191936721957</v>
      </c>
    </row>
    <row r="24" customFormat="false" ht="15" hidden="false" customHeight="false" outlineLevel="0" collapsed="false">
      <c r="A24" s="90" t="n">
        <v>21</v>
      </c>
      <c r="B24" s="91" t="s">
        <v>120</v>
      </c>
      <c r="C24" s="91" t="n">
        <v>538508</v>
      </c>
      <c r="D24" s="91" t="n">
        <v>1429</v>
      </c>
      <c r="E24" s="92" t="n">
        <v>26.5362817265482</v>
      </c>
    </row>
    <row r="25" customFormat="false" ht="15" hidden="false" customHeight="false" outlineLevel="0" collapsed="false">
      <c r="A25" s="90" t="n">
        <v>22</v>
      </c>
      <c r="B25" s="91" t="s">
        <v>121</v>
      </c>
      <c r="C25" s="91" t="n">
        <v>613301</v>
      </c>
      <c r="D25" s="91" t="n">
        <v>1219</v>
      </c>
      <c r="E25" s="92" t="n">
        <v>19.8760478133902</v>
      </c>
    </row>
    <row r="26" customFormat="false" ht="15" hidden="false" customHeight="false" outlineLevel="0" collapsed="false">
      <c r="A26" s="90" t="n">
        <v>23</v>
      </c>
      <c r="B26" s="91" t="s">
        <v>122</v>
      </c>
      <c r="C26" s="91" t="n">
        <v>114600</v>
      </c>
      <c r="D26" s="91" t="n">
        <v>316</v>
      </c>
      <c r="E26" s="92" t="n">
        <v>27.5741710296684</v>
      </c>
    </row>
    <row r="27" customFormat="false" ht="15" hidden="false" customHeight="false" outlineLevel="0" collapsed="false">
      <c r="A27" s="90" t="n">
        <v>24</v>
      </c>
      <c r="B27" s="91" t="s">
        <v>123</v>
      </c>
      <c r="C27" s="91" t="n">
        <v>417397</v>
      </c>
      <c r="D27" s="91" t="n">
        <v>773</v>
      </c>
      <c r="E27" s="92" t="n">
        <v>18.5195389521247</v>
      </c>
    </row>
    <row r="28" customFormat="false" ht="15" hidden="false" customHeight="false" outlineLevel="0" collapsed="false">
      <c r="A28" s="90" t="n">
        <v>25</v>
      </c>
      <c r="B28" s="91" t="s">
        <v>124</v>
      </c>
      <c r="C28" s="91" t="n">
        <v>550255</v>
      </c>
      <c r="D28" s="91" t="n">
        <v>1777</v>
      </c>
      <c r="E28" s="92" t="n">
        <v>32.2941181815704</v>
      </c>
    </row>
    <row r="29" customFormat="false" ht="15" hidden="false" customHeight="false" outlineLevel="0" collapsed="false">
      <c r="A29" s="90" t="n">
        <v>26</v>
      </c>
      <c r="B29" s="91" t="s">
        <v>125</v>
      </c>
      <c r="C29" s="91" t="n">
        <v>523457</v>
      </c>
      <c r="D29" s="91" t="n">
        <v>1632</v>
      </c>
      <c r="E29" s="92" t="n">
        <v>31.1773459902151</v>
      </c>
    </row>
    <row r="30" customFormat="false" ht="15" hidden="false" customHeight="false" outlineLevel="0" collapsed="false">
      <c r="A30" s="90" t="n">
        <v>27</v>
      </c>
      <c r="B30" s="91" t="s">
        <v>126</v>
      </c>
      <c r="C30" s="91" t="n">
        <v>601853</v>
      </c>
      <c r="D30" s="91" t="n">
        <v>1587</v>
      </c>
      <c r="E30" s="92" t="n">
        <v>26.3685650815066</v>
      </c>
    </row>
    <row r="31" customFormat="false" ht="15" hidden="false" customHeight="false" outlineLevel="0" collapsed="false">
      <c r="A31" s="90" t="n">
        <v>28</v>
      </c>
      <c r="B31" s="91" t="s">
        <v>127</v>
      </c>
      <c r="C31" s="91" t="n">
        <v>433304</v>
      </c>
      <c r="D31" s="91" t="n">
        <v>1053</v>
      </c>
      <c r="E31" s="92" t="n">
        <v>24.3016450344331</v>
      </c>
    </row>
    <row r="32" customFormat="false" ht="15" hidden="false" customHeight="false" outlineLevel="0" collapsed="false">
      <c r="A32" s="90" t="n">
        <v>29</v>
      </c>
      <c r="B32" s="91" t="s">
        <v>128</v>
      </c>
      <c r="C32" s="91" t="n">
        <v>933628</v>
      </c>
      <c r="D32" s="91" t="n">
        <v>2076</v>
      </c>
      <c r="E32" s="92" t="n">
        <v>22.2358369714704</v>
      </c>
    </row>
    <row r="33" customFormat="false" ht="15" hidden="false" customHeight="false" outlineLevel="0" collapsed="false">
      <c r="A33" s="90" t="s">
        <v>129</v>
      </c>
      <c r="B33" s="91" t="s">
        <v>130</v>
      </c>
      <c r="C33" s="91" t="n">
        <v>170513</v>
      </c>
      <c r="D33" s="91" t="n">
        <v>395</v>
      </c>
      <c r="E33" s="92" t="n">
        <v>23.1653891492144</v>
      </c>
    </row>
    <row r="34" customFormat="false" ht="15" hidden="false" customHeight="false" outlineLevel="0" collapsed="false">
      <c r="A34" s="90" t="s">
        <v>131</v>
      </c>
      <c r="B34" s="91" t="s">
        <v>132</v>
      </c>
      <c r="C34" s="91" t="n">
        <v>186724</v>
      </c>
      <c r="D34" s="91" t="n">
        <v>415</v>
      </c>
      <c r="E34" s="92" t="n">
        <v>22.2253165099291</v>
      </c>
    </row>
    <row r="35" customFormat="false" ht="15" hidden="false" customHeight="false" outlineLevel="0" collapsed="false">
      <c r="A35" s="90" t="n">
        <v>30</v>
      </c>
      <c r="B35" s="91" t="s">
        <v>133</v>
      </c>
      <c r="C35" s="91" t="n">
        <v>772243</v>
      </c>
      <c r="D35" s="91" t="n">
        <v>2425</v>
      </c>
      <c r="E35" s="92" t="n">
        <v>31.4020327798374</v>
      </c>
    </row>
    <row r="36" customFormat="false" ht="15" hidden="false" customHeight="false" outlineLevel="0" collapsed="false">
      <c r="A36" s="90" t="n">
        <v>31</v>
      </c>
      <c r="B36" s="91" t="s">
        <v>134</v>
      </c>
      <c r="C36" s="91" t="n">
        <v>1489751</v>
      </c>
      <c r="D36" s="91" t="n">
        <v>4327</v>
      </c>
      <c r="E36" s="92" t="n">
        <v>29.0451223056739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customFormat="false" ht="15" hidden="false" customHeight="false" outlineLevel="0" collapsed="false">
      <c r="A37" s="90" t="n">
        <v>32</v>
      </c>
      <c r="B37" s="91" t="s">
        <v>135</v>
      </c>
      <c r="C37" s="91" t="n">
        <v>192920</v>
      </c>
      <c r="D37" s="91" t="n">
        <v>403</v>
      </c>
      <c r="E37" s="92" t="n">
        <v>20.8894878706199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customFormat="false" ht="15" hidden="false" customHeight="false" outlineLevel="0" collapsed="false">
      <c r="A38" s="90" t="n">
        <v>33</v>
      </c>
      <c r="B38" s="91" t="s">
        <v>136</v>
      </c>
      <c r="C38" s="91" t="n">
        <v>1704597</v>
      </c>
      <c r="D38" s="91" t="n">
        <v>4798</v>
      </c>
      <c r="E38" s="92" t="n">
        <v>28.1474154888223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customFormat="false" ht="15" hidden="false" customHeight="false" outlineLevel="0" collapsed="false">
      <c r="A39" s="90" t="n">
        <v>34</v>
      </c>
      <c r="B39" s="91" t="s">
        <v>137</v>
      </c>
      <c r="C39" s="91" t="n">
        <v>1241541</v>
      </c>
      <c r="D39" s="91" t="n">
        <v>4459</v>
      </c>
      <c r="E39" s="92" t="n">
        <v>35.9150442877038</v>
      </c>
      <c r="H39" s="2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customFormat="false" ht="15" hidden="false" customHeight="false" outlineLevel="0" collapsed="false">
      <c r="A40" s="90" t="n">
        <v>35</v>
      </c>
      <c r="B40" s="91" t="s">
        <v>138</v>
      </c>
      <c r="C40" s="91" t="n">
        <v>1126416</v>
      </c>
      <c r="D40" s="91" t="n">
        <v>2468</v>
      </c>
      <c r="E40" s="92" t="n">
        <v>21.9102001392026</v>
      </c>
    </row>
    <row r="41" customFormat="false" ht="15" hidden="false" customHeight="false" outlineLevel="0" collapsed="false">
      <c r="A41" s="90" t="n">
        <v>36</v>
      </c>
      <c r="B41" s="91" t="s">
        <v>139</v>
      </c>
      <c r="C41" s="91" t="n">
        <v>214525</v>
      </c>
      <c r="D41" s="91" t="n">
        <v>572</v>
      </c>
      <c r="E41" s="92" t="n">
        <v>26.6635590257546</v>
      </c>
    </row>
    <row r="42" customFormat="false" ht="15" hidden="false" customHeight="false" outlineLevel="0" collapsed="false">
      <c r="A42" s="90" t="n">
        <v>37</v>
      </c>
      <c r="B42" s="91" t="s">
        <v>140</v>
      </c>
      <c r="C42" s="91" t="n">
        <v>619310</v>
      </c>
      <c r="D42" s="91" t="n">
        <v>1583</v>
      </c>
      <c r="E42" s="92" t="n">
        <v>25.5607046551808</v>
      </c>
    </row>
    <row r="43" customFormat="false" ht="15" hidden="false" customHeight="false" outlineLevel="0" collapsed="false">
      <c r="A43" s="90" t="n">
        <v>38</v>
      </c>
      <c r="B43" s="91" t="s">
        <v>141</v>
      </c>
      <c r="C43" s="91" t="n">
        <v>1302971</v>
      </c>
      <c r="D43" s="91" t="n">
        <v>4047</v>
      </c>
      <c r="E43" s="92" t="n">
        <v>31.0597856744317</v>
      </c>
    </row>
    <row r="44" customFormat="false" ht="15" hidden="false" customHeight="false" outlineLevel="0" collapsed="false">
      <c r="A44" s="90" t="n">
        <v>39</v>
      </c>
      <c r="B44" s="91" t="s">
        <v>142</v>
      </c>
      <c r="C44" s="91" t="n">
        <v>257644</v>
      </c>
      <c r="D44" s="91" t="n">
        <v>547</v>
      </c>
      <c r="E44" s="92" t="n">
        <v>21.2308456630079</v>
      </c>
    </row>
    <row r="45" customFormat="false" ht="15" hidden="false" customHeight="false" outlineLevel="0" collapsed="false">
      <c r="A45" s="90" t="n">
        <v>40</v>
      </c>
      <c r="B45" s="91" t="s">
        <v>143</v>
      </c>
      <c r="C45" s="91" t="n">
        <v>436872</v>
      </c>
      <c r="D45" s="91" t="n">
        <v>1046</v>
      </c>
      <c r="E45" s="92" t="n">
        <v>23.9429398084565</v>
      </c>
    </row>
    <row r="46" customFormat="false" ht="15" hidden="false" customHeight="false" outlineLevel="0" collapsed="false">
      <c r="A46" s="90" t="n">
        <v>41</v>
      </c>
      <c r="B46" s="91" t="s">
        <v>144</v>
      </c>
      <c r="C46" s="91" t="n">
        <v>328012</v>
      </c>
      <c r="D46" s="91" t="n">
        <v>773</v>
      </c>
      <c r="E46" s="92" t="n">
        <v>23.5662109922808</v>
      </c>
    </row>
    <row r="47" customFormat="false" ht="15" hidden="false" customHeight="false" outlineLevel="0" collapsed="false">
      <c r="A47" s="90" t="n">
        <v>42</v>
      </c>
      <c r="B47" s="91" t="s">
        <v>145</v>
      </c>
      <c r="C47" s="91" t="n">
        <v>775357</v>
      </c>
      <c r="D47" s="91" t="n">
        <v>2329</v>
      </c>
      <c r="E47" s="92" t="n">
        <v>30.0377761469878</v>
      </c>
    </row>
    <row r="48" customFormat="false" ht="15" hidden="false" customHeight="false" outlineLevel="0" collapsed="false">
      <c r="A48" s="90" t="n">
        <v>43</v>
      </c>
      <c r="B48" s="91" t="s">
        <v>146</v>
      </c>
      <c r="C48" s="91" t="n">
        <v>228010</v>
      </c>
      <c r="D48" s="91" t="n">
        <v>438</v>
      </c>
      <c r="E48" s="92" t="n">
        <v>19.2096837857989</v>
      </c>
    </row>
    <row r="49" customFormat="false" ht="15" hidden="false" customHeight="false" outlineLevel="0" collapsed="false">
      <c r="A49" s="90" t="n">
        <v>44</v>
      </c>
      <c r="B49" s="91" t="s">
        <v>147</v>
      </c>
      <c r="C49" s="91" t="n">
        <v>1498959</v>
      </c>
      <c r="D49" s="91" t="n">
        <v>3414</v>
      </c>
      <c r="E49" s="92" t="n">
        <v>22.7758064096483</v>
      </c>
    </row>
    <row r="50" customFormat="false" ht="15" hidden="false" customHeight="false" outlineLevel="0" collapsed="false">
      <c r="A50" s="90" t="n">
        <v>45</v>
      </c>
      <c r="B50" s="91" t="s">
        <v>148</v>
      </c>
      <c r="C50" s="91" t="n">
        <v>689845</v>
      </c>
      <c r="D50" s="91" t="n">
        <v>1849</v>
      </c>
      <c r="E50" s="92" t="n">
        <v>26.8031224405482</v>
      </c>
    </row>
    <row r="51" customFormat="false" ht="15" hidden="false" customHeight="false" outlineLevel="0" collapsed="false">
      <c r="A51" s="90" t="n">
        <v>46</v>
      </c>
      <c r="B51" s="91" t="s">
        <v>149</v>
      </c>
      <c r="C51" s="91" t="n">
        <v>176103</v>
      </c>
      <c r="D51" s="91" t="n">
        <v>359</v>
      </c>
      <c r="E51" s="92" t="n">
        <v>20.3857969483768</v>
      </c>
    </row>
    <row r="52" customFormat="false" ht="15" hidden="false" customHeight="false" outlineLevel="0" collapsed="false">
      <c r="A52" s="90" t="n">
        <v>47</v>
      </c>
      <c r="B52" s="91" t="s">
        <v>150</v>
      </c>
      <c r="C52" s="91" t="n">
        <v>332318</v>
      </c>
      <c r="D52" s="91" t="n">
        <v>1012</v>
      </c>
      <c r="E52" s="92" t="n">
        <v>30.4527591042315</v>
      </c>
    </row>
    <row r="53" customFormat="false" ht="15" hidden="false" customHeight="false" outlineLevel="0" collapsed="false">
      <c r="A53" s="90" t="n">
        <v>48</v>
      </c>
      <c r="B53" s="91" t="s">
        <v>151</v>
      </c>
      <c r="C53" s="91" t="n">
        <v>76512</v>
      </c>
      <c r="D53" s="91" t="n">
        <v>179</v>
      </c>
      <c r="E53" s="92" t="n">
        <v>23.3950230029276</v>
      </c>
    </row>
    <row r="54" customFormat="false" ht="15" hidden="false" customHeight="false" outlineLevel="0" collapsed="false">
      <c r="A54" s="90" t="n">
        <v>49</v>
      </c>
      <c r="B54" s="91" t="s">
        <v>152</v>
      </c>
      <c r="C54" s="91" t="n">
        <v>832858</v>
      </c>
      <c r="D54" s="91" t="n">
        <v>1570</v>
      </c>
      <c r="E54" s="92" t="n">
        <v>18.8507524692084</v>
      </c>
    </row>
    <row r="55" customFormat="false" ht="15" hidden="false" customHeight="false" outlineLevel="0" collapsed="false">
      <c r="A55" s="90" t="n">
        <v>50</v>
      </c>
      <c r="B55" s="91" t="s">
        <v>153</v>
      </c>
      <c r="C55" s="91" t="n">
        <v>496331</v>
      </c>
      <c r="D55" s="91" t="n">
        <v>856</v>
      </c>
      <c r="E55" s="92" t="n">
        <v>17.2465552222207</v>
      </c>
    </row>
    <row r="56" customFormat="false" ht="15" hidden="false" customHeight="false" outlineLevel="0" collapsed="false">
      <c r="A56" s="90" t="n">
        <v>51</v>
      </c>
      <c r="B56" s="91" t="s">
        <v>154</v>
      </c>
      <c r="C56" s="91" t="n">
        <v>560550</v>
      </c>
      <c r="D56" s="91" t="n">
        <v>1917</v>
      </c>
      <c r="E56" s="92" t="n">
        <v>34.1985549906342</v>
      </c>
    </row>
    <row r="57" customFormat="false" ht="15" hidden="false" customHeight="false" outlineLevel="0" collapsed="false">
      <c r="A57" s="90" t="n">
        <v>52</v>
      </c>
      <c r="B57" s="91" t="s">
        <v>155</v>
      </c>
      <c r="C57" s="91" t="n">
        <v>168009</v>
      </c>
      <c r="D57" s="91" t="n">
        <v>486</v>
      </c>
      <c r="E57" s="92" t="n">
        <v>28.9270217666911</v>
      </c>
    </row>
    <row r="58" customFormat="false" ht="15" hidden="false" customHeight="false" outlineLevel="0" collapsed="false">
      <c r="A58" s="90" t="n">
        <v>53</v>
      </c>
      <c r="B58" s="91" t="s">
        <v>156</v>
      </c>
      <c r="C58" s="91" t="n">
        <v>303859</v>
      </c>
      <c r="D58" s="91" t="n">
        <v>595</v>
      </c>
      <c r="E58" s="92" t="n">
        <v>19.581450607025</v>
      </c>
    </row>
    <row r="59" customFormat="false" ht="26.85" hidden="false" customHeight="false" outlineLevel="0" collapsed="false">
      <c r="A59" s="90" t="n">
        <v>54</v>
      </c>
      <c r="B59" s="91" t="s">
        <v>157</v>
      </c>
      <c r="C59" s="91" t="n">
        <v>730498</v>
      </c>
      <c r="D59" s="91" t="n">
        <v>2476</v>
      </c>
      <c r="E59" s="92" t="n">
        <v>33.8946855432869</v>
      </c>
    </row>
    <row r="60" customFormat="false" ht="15" hidden="false" customHeight="false" outlineLevel="0" collapsed="false">
      <c r="A60" s="90" t="n">
        <v>55</v>
      </c>
      <c r="B60" s="91" t="s">
        <v>158</v>
      </c>
      <c r="C60" s="91" t="n">
        <v>178231</v>
      </c>
      <c r="D60" s="91" t="n">
        <v>581</v>
      </c>
      <c r="E60" s="92" t="n">
        <v>32.5981451038259</v>
      </c>
    </row>
    <row r="61" customFormat="false" ht="15" hidden="false" customHeight="false" outlineLevel="0" collapsed="false">
      <c r="A61" s="90" t="n">
        <v>56</v>
      </c>
      <c r="B61" s="91" t="s">
        <v>159</v>
      </c>
      <c r="C61" s="91" t="n">
        <v>785243</v>
      </c>
      <c r="D61" s="91" t="n">
        <v>1765</v>
      </c>
      <c r="E61" s="92" t="n">
        <v>22.4771185480163</v>
      </c>
    </row>
    <row r="62" customFormat="false" ht="15" hidden="false" customHeight="false" outlineLevel="0" collapsed="false">
      <c r="A62" s="90" t="n">
        <v>57</v>
      </c>
      <c r="B62" s="91" t="s">
        <v>160</v>
      </c>
      <c r="C62" s="91" t="n">
        <v>1050897</v>
      </c>
      <c r="D62" s="91" t="n">
        <v>2606</v>
      </c>
      <c r="E62" s="92" t="n">
        <v>24.7978631588062</v>
      </c>
    </row>
    <row r="63" customFormat="false" ht="15" hidden="false" customHeight="false" outlineLevel="0" collapsed="false">
      <c r="A63" s="90" t="n">
        <v>58</v>
      </c>
      <c r="B63" s="91" t="s">
        <v>161</v>
      </c>
      <c r="C63" s="91" t="n">
        <v>200541</v>
      </c>
      <c r="D63" s="91" t="n">
        <v>441</v>
      </c>
      <c r="E63" s="92" t="n">
        <v>21.9905156551528</v>
      </c>
    </row>
    <row r="64" customFormat="false" ht="15" hidden="false" customHeight="false" outlineLevel="0" collapsed="false">
      <c r="A64" s="90" t="n">
        <v>59</v>
      </c>
      <c r="B64" s="91" t="s">
        <v>162</v>
      </c>
      <c r="C64" s="91" t="n">
        <v>2616167</v>
      </c>
      <c r="D64" s="91" t="n">
        <v>9603</v>
      </c>
      <c r="E64" s="92" t="n">
        <v>36.7063723378515</v>
      </c>
    </row>
    <row r="65" customFormat="false" ht="15" hidden="false" customHeight="false" outlineLevel="0" collapsed="false">
      <c r="A65" s="90" t="n">
        <v>60</v>
      </c>
      <c r="B65" s="91" t="s">
        <v>163</v>
      </c>
      <c r="C65" s="91" t="n">
        <v>830031</v>
      </c>
      <c r="D65" s="91" t="n">
        <v>2483</v>
      </c>
      <c r="E65" s="92" t="n">
        <v>29.914545360354</v>
      </c>
    </row>
    <row r="66" customFormat="false" ht="15" hidden="false" customHeight="false" outlineLevel="0" collapsed="false">
      <c r="A66" s="90" t="n">
        <v>61</v>
      </c>
      <c r="B66" s="91" t="s">
        <v>164</v>
      </c>
      <c r="C66" s="91" t="n">
        <v>273419</v>
      </c>
      <c r="D66" s="91" t="n">
        <v>674</v>
      </c>
      <c r="E66" s="92" t="n">
        <v>24.6508106605613</v>
      </c>
    </row>
    <row r="67" customFormat="false" ht="15" hidden="false" customHeight="false" outlineLevel="0" collapsed="false">
      <c r="A67" s="90" t="n">
        <v>62</v>
      </c>
      <c r="B67" s="91" t="s">
        <v>165</v>
      </c>
      <c r="C67" s="91" t="n">
        <v>1453532</v>
      </c>
      <c r="D67" s="91" t="n">
        <v>5672</v>
      </c>
      <c r="E67" s="92" t="n">
        <v>39.0221887099837</v>
      </c>
    </row>
    <row r="68" customFormat="false" ht="15" hidden="false" customHeight="false" outlineLevel="0" collapsed="false">
      <c r="A68" s="90" t="n">
        <v>63</v>
      </c>
      <c r="B68" s="91" t="s">
        <v>166</v>
      </c>
      <c r="C68" s="91" t="n">
        <v>664135</v>
      </c>
      <c r="D68" s="91" t="n">
        <v>1614</v>
      </c>
      <c r="E68" s="92" t="n">
        <v>24.3022879384462</v>
      </c>
    </row>
    <row r="69" customFormat="false" ht="26.85" hidden="false" customHeight="false" outlineLevel="0" collapsed="false">
      <c r="A69" s="90" t="n">
        <v>64</v>
      </c>
      <c r="B69" s="91" t="s">
        <v>167</v>
      </c>
      <c r="C69" s="91" t="n">
        <v>708825</v>
      </c>
      <c r="D69" s="91" t="n">
        <v>1411</v>
      </c>
      <c r="E69" s="92" t="n">
        <v>19.9061827672557</v>
      </c>
    </row>
    <row r="70" customFormat="false" ht="26.85" hidden="false" customHeight="false" outlineLevel="0" collapsed="false">
      <c r="A70" s="90" t="n">
        <v>65</v>
      </c>
      <c r="B70" s="91" t="s">
        <v>168</v>
      </c>
      <c r="C70" s="91" t="n">
        <v>232145</v>
      </c>
      <c r="D70" s="91" t="n">
        <v>535</v>
      </c>
      <c r="E70" s="92" t="n">
        <v>23.0459411143897</v>
      </c>
    </row>
    <row r="71" customFormat="false" ht="26.85" hidden="false" customHeight="false" outlineLevel="0" collapsed="false">
      <c r="A71" s="90" t="n">
        <v>66</v>
      </c>
      <c r="B71" s="91" t="s">
        <v>169</v>
      </c>
      <c r="C71" s="91" t="n">
        <v>500103</v>
      </c>
      <c r="D71" s="91" t="n">
        <v>1899</v>
      </c>
      <c r="E71" s="92" t="n">
        <v>37.9721777313873</v>
      </c>
    </row>
    <row r="72" customFormat="false" ht="15" hidden="false" customHeight="false" outlineLevel="0" collapsed="false">
      <c r="A72" s="90" t="n">
        <v>67</v>
      </c>
      <c r="B72" s="91" t="s">
        <v>170</v>
      </c>
      <c r="C72" s="91" t="n">
        <v>1164797</v>
      </c>
      <c r="D72" s="91" t="n">
        <v>3292</v>
      </c>
      <c r="E72" s="92" t="n">
        <v>28.2624354286627</v>
      </c>
    </row>
    <row r="73" customFormat="false" ht="15" hidden="false" customHeight="false" outlineLevel="0" collapsed="false">
      <c r="A73" s="90" t="n">
        <v>68</v>
      </c>
      <c r="B73" s="91" t="s">
        <v>171</v>
      </c>
      <c r="C73" s="91" t="n">
        <v>766549</v>
      </c>
      <c r="D73" s="91" t="n">
        <v>2322</v>
      </c>
      <c r="E73" s="92" t="n">
        <v>30.2916056246894</v>
      </c>
    </row>
    <row r="74" customFormat="false" ht="15" hidden="false" customHeight="false" outlineLevel="0" collapsed="false">
      <c r="A74" s="90" t="n">
        <v>69</v>
      </c>
      <c r="B74" s="91" t="s">
        <v>172</v>
      </c>
      <c r="C74" s="91" t="n">
        <v>1924716</v>
      </c>
      <c r="D74" s="91" t="n">
        <v>6625</v>
      </c>
      <c r="E74" s="92" t="n">
        <v>34.4206625808691</v>
      </c>
    </row>
    <row r="75" customFormat="false" ht="15" hidden="false" customHeight="false" outlineLevel="0" collapsed="false">
      <c r="A75" s="90" t="n">
        <v>70</v>
      </c>
      <c r="B75" s="91" t="s">
        <v>173</v>
      </c>
      <c r="C75" s="91" t="n">
        <v>232626</v>
      </c>
      <c r="D75" s="91" t="n">
        <v>613</v>
      </c>
      <c r="E75" s="92" t="n">
        <v>26.3513106875414</v>
      </c>
    </row>
    <row r="76" customFormat="false" ht="15" hidden="false" customHeight="false" outlineLevel="0" collapsed="false">
      <c r="A76" s="90" t="n">
        <v>71</v>
      </c>
      <c r="B76" s="91" t="s">
        <v>174</v>
      </c>
      <c r="C76" s="91" t="n">
        <v>546754</v>
      </c>
      <c r="D76" s="91" t="n">
        <v>1210</v>
      </c>
      <c r="E76" s="92" t="n">
        <v>22.1306108414387</v>
      </c>
    </row>
    <row r="77" customFormat="false" ht="15" hidden="false" customHeight="false" outlineLevel="0" collapsed="false">
      <c r="A77" s="90" t="n">
        <v>72</v>
      </c>
      <c r="B77" s="91" t="s">
        <v>175</v>
      </c>
      <c r="C77" s="91" t="n">
        <v>564913</v>
      </c>
      <c r="D77" s="91" t="n">
        <v>1658</v>
      </c>
      <c r="E77" s="92" t="n">
        <v>29.3496520703188</v>
      </c>
    </row>
    <row r="78" customFormat="false" ht="15" hidden="false" customHeight="false" outlineLevel="0" collapsed="false">
      <c r="A78" s="90" t="n">
        <v>73</v>
      </c>
      <c r="B78" s="91" t="s">
        <v>176</v>
      </c>
      <c r="C78" s="91" t="n">
        <v>450451</v>
      </c>
      <c r="D78" s="91" t="n">
        <v>1203</v>
      </c>
      <c r="E78" s="92" t="n">
        <v>26.7065674179878</v>
      </c>
    </row>
    <row r="79" customFormat="false" ht="15" hidden="false" customHeight="false" outlineLevel="0" collapsed="false">
      <c r="A79" s="90" t="n">
        <v>74</v>
      </c>
      <c r="B79" s="91" t="s">
        <v>177</v>
      </c>
      <c r="C79" s="91" t="n">
        <v>863640</v>
      </c>
      <c r="D79" s="91" t="n">
        <v>2089</v>
      </c>
      <c r="E79" s="92" t="n">
        <v>24.188319207077</v>
      </c>
    </row>
    <row r="80" customFormat="false" ht="15" hidden="false" customHeight="false" outlineLevel="0" collapsed="false">
      <c r="A80" s="90" t="n">
        <v>75</v>
      </c>
      <c r="B80" s="91" t="s">
        <v>178</v>
      </c>
      <c r="C80" s="91" t="n">
        <v>2070806</v>
      </c>
      <c r="D80" s="91" t="n">
        <v>9861</v>
      </c>
      <c r="E80" s="92" t="n">
        <v>47.6191396007159</v>
      </c>
    </row>
    <row r="81" customFormat="false" ht="15" hidden="false" customHeight="false" outlineLevel="0" collapsed="false">
      <c r="A81" s="90" t="n">
        <v>76</v>
      </c>
      <c r="B81" s="91" t="s">
        <v>179</v>
      </c>
      <c r="C81" s="91" t="n">
        <v>1260312</v>
      </c>
      <c r="D81" s="91" t="n">
        <v>4155</v>
      </c>
      <c r="E81" s="92" t="n">
        <v>32.9680269647516</v>
      </c>
    </row>
    <row r="82" customFormat="false" ht="15" hidden="false" customHeight="false" outlineLevel="0" collapsed="false">
      <c r="A82" s="90" t="n">
        <v>77</v>
      </c>
      <c r="B82" s="91" t="s">
        <v>180</v>
      </c>
      <c r="C82" s="91" t="n">
        <v>1470763</v>
      </c>
      <c r="D82" s="91" t="n">
        <v>3607</v>
      </c>
      <c r="E82" s="92" t="n">
        <v>24.5246854863768</v>
      </c>
    </row>
    <row r="83" customFormat="false" ht="15" hidden="false" customHeight="false" outlineLevel="0" collapsed="false">
      <c r="A83" s="90" t="n">
        <v>78</v>
      </c>
      <c r="B83" s="91" t="s">
        <v>181</v>
      </c>
      <c r="C83" s="91" t="n">
        <v>1483576</v>
      </c>
      <c r="D83" s="91" t="n">
        <v>3401</v>
      </c>
      <c r="E83" s="92" t="n">
        <v>22.9243395687177</v>
      </c>
    </row>
    <row r="84" customFormat="false" ht="15" hidden="false" customHeight="false" outlineLevel="0" collapsed="false">
      <c r="A84" s="90" t="n">
        <v>79</v>
      </c>
      <c r="B84" s="91" t="s">
        <v>182</v>
      </c>
      <c r="C84" s="91" t="n">
        <v>374890</v>
      </c>
      <c r="D84" s="91" t="n">
        <v>765</v>
      </c>
      <c r="E84" s="92" t="n">
        <v>20.4059857558217</v>
      </c>
    </row>
    <row r="85" customFormat="false" ht="15" hidden="false" customHeight="false" outlineLevel="0" collapsed="false">
      <c r="A85" s="90" t="n">
        <v>80</v>
      </c>
      <c r="B85" s="91" t="s">
        <v>183</v>
      </c>
      <c r="C85" s="91" t="n">
        <v>561656</v>
      </c>
      <c r="D85" s="91" t="n">
        <v>1936</v>
      </c>
      <c r="E85" s="92" t="n">
        <v>34.4694973435697</v>
      </c>
    </row>
    <row r="86" customFormat="false" ht="15" hidden="false" customHeight="false" outlineLevel="0" collapsed="false">
      <c r="A86" s="90" t="n">
        <v>81</v>
      </c>
      <c r="B86" s="91" t="s">
        <v>184</v>
      </c>
      <c r="C86" s="91" t="n">
        <v>399634</v>
      </c>
      <c r="D86" s="91" t="n">
        <v>1014</v>
      </c>
      <c r="E86" s="92" t="n">
        <v>25.3732164930912</v>
      </c>
    </row>
    <row r="87" customFormat="false" ht="26.85" hidden="false" customHeight="false" outlineLevel="0" collapsed="false">
      <c r="A87" s="90" t="n">
        <v>82</v>
      </c>
      <c r="B87" s="91" t="s">
        <v>185</v>
      </c>
      <c r="C87" s="91" t="n">
        <v>267035</v>
      </c>
      <c r="D87" s="91" t="n">
        <v>715</v>
      </c>
      <c r="E87" s="92" t="n">
        <v>26.7755163180856</v>
      </c>
    </row>
    <row r="88" customFormat="false" ht="15" hidden="false" customHeight="false" outlineLevel="0" collapsed="false">
      <c r="A88" s="90" t="n">
        <v>83</v>
      </c>
      <c r="B88" s="91" t="s">
        <v>186</v>
      </c>
      <c r="C88" s="91" t="n">
        <v>1126788</v>
      </c>
      <c r="D88" s="91" t="n">
        <v>3515</v>
      </c>
      <c r="E88" s="92" t="n">
        <v>31.1948654050274</v>
      </c>
    </row>
    <row r="89" customFormat="false" ht="15" hidden="false" customHeight="false" outlineLevel="0" collapsed="false">
      <c r="A89" s="90" t="n">
        <v>84</v>
      </c>
      <c r="B89" s="91" t="s">
        <v>187</v>
      </c>
      <c r="C89" s="91" t="n">
        <v>572065</v>
      </c>
      <c r="D89" s="91" t="n">
        <v>2045</v>
      </c>
      <c r="E89" s="92" t="n">
        <v>35.7476860147011</v>
      </c>
    </row>
    <row r="90" customFormat="false" ht="15" hidden="false" customHeight="false" outlineLevel="0" collapsed="false">
      <c r="A90" s="90" t="n">
        <v>85</v>
      </c>
      <c r="B90" s="91" t="s">
        <v>188</v>
      </c>
      <c r="C90" s="91" t="n">
        <v>717667</v>
      </c>
      <c r="D90" s="91" t="n">
        <v>1248</v>
      </c>
      <c r="E90" s="92" t="n">
        <v>17.3896807293633</v>
      </c>
    </row>
    <row r="91" customFormat="false" ht="15" hidden="false" customHeight="false" outlineLevel="0" collapsed="false">
      <c r="A91" s="90" t="n">
        <v>86</v>
      </c>
      <c r="B91" s="91" t="s">
        <v>189</v>
      </c>
      <c r="C91" s="91" t="n">
        <v>437691</v>
      </c>
      <c r="D91" s="91" t="n">
        <v>1019</v>
      </c>
      <c r="E91" s="92" t="n">
        <v>23.2812646364673</v>
      </c>
    </row>
    <row r="92" customFormat="false" ht="15" hidden="false" customHeight="false" outlineLevel="0" collapsed="false">
      <c r="A92" s="90" t="n">
        <v>87</v>
      </c>
      <c r="B92" s="91" t="s">
        <v>190</v>
      </c>
      <c r="C92" s="91" t="n">
        <v>371847</v>
      </c>
      <c r="D92" s="91" t="n">
        <v>888</v>
      </c>
      <c r="E92" s="92" t="n">
        <v>23.8807896796263</v>
      </c>
    </row>
    <row r="93" customFormat="false" ht="15" hidden="false" customHeight="false" outlineLevel="0" collapsed="false">
      <c r="A93" s="90" t="n">
        <v>88</v>
      </c>
      <c r="B93" s="91" t="s">
        <v>191</v>
      </c>
      <c r="C93" s="91" t="n">
        <v>354450</v>
      </c>
      <c r="D93" s="91" t="n">
        <v>1027</v>
      </c>
      <c r="E93" s="92" t="n">
        <v>28.9744674848357</v>
      </c>
    </row>
    <row r="94" customFormat="false" ht="15" hidden="false" customHeight="false" outlineLevel="0" collapsed="false">
      <c r="A94" s="90" t="n">
        <v>89</v>
      </c>
      <c r="B94" s="91" t="s">
        <v>192</v>
      </c>
      <c r="C94" s="91" t="n">
        <v>331845</v>
      </c>
      <c r="D94" s="91" t="n">
        <v>937</v>
      </c>
      <c r="E94" s="92" t="n">
        <v>28.2360740707258</v>
      </c>
    </row>
    <row r="95" customFormat="false" ht="26.85" hidden="false" customHeight="false" outlineLevel="0" collapsed="false">
      <c r="A95" s="90" t="n">
        <v>90</v>
      </c>
      <c r="B95" s="91" t="s">
        <v>193</v>
      </c>
      <c r="C95" s="91" t="n">
        <v>138987</v>
      </c>
      <c r="D95" s="91" t="n">
        <v>440</v>
      </c>
      <c r="E95" s="92" t="n">
        <v>31.6576370451913</v>
      </c>
    </row>
    <row r="96" customFormat="false" ht="15" hidden="false" customHeight="false" outlineLevel="0" collapsed="false">
      <c r="A96" s="90" t="n">
        <v>91</v>
      </c>
      <c r="B96" s="91" t="s">
        <v>194</v>
      </c>
      <c r="C96" s="91" t="n">
        <v>1337492</v>
      </c>
      <c r="D96" s="91" t="n">
        <v>3981</v>
      </c>
      <c r="E96" s="92" t="n">
        <v>29.7646640129436</v>
      </c>
    </row>
    <row r="97" customFormat="false" ht="15" hidden="false" customHeight="false" outlineLevel="0" collapsed="false">
      <c r="A97" s="90" t="n">
        <v>92</v>
      </c>
      <c r="B97" s="91" t="s">
        <v>195</v>
      </c>
      <c r="C97" s="91" t="n">
        <v>1658614</v>
      </c>
      <c r="D97" s="91" t="n">
        <v>3614</v>
      </c>
      <c r="E97" s="92" t="n">
        <v>21.7892770710967</v>
      </c>
    </row>
    <row r="98" customFormat="false" ht="26.85" hidden="false" customHeight="false" outlineLevel="0" collapsed="false">
      <c r="A98" s="90" t="n">
        <v>93</v>
      </c>
      <c r="B98" s="91" t="s">
        <v>196</v>
      </c>
      <c r="C98" s="91" t="n">
        <v>1702158</v>
      </c>
      <c r="D98" s="91" t="n">
        <v>7766</v>
      </c>
      <c r="E98" s="92" t="n">
        <v>45.624436744415</v>
      </c>
    </row>
    <row r="99" customFormat="false" ht="15" hidden="false" customHeight="false" outlineLevel="0" collapsed="false">
      <c r="A99" s="90" t="n">
        <v>94</v>
      </c>
      <c r="B99" s="91" t="s">
        <v>197</v>
      </c>
      <c r="C99" s="91" t="n">
        <v>1424361</v>
      </c>
      <c r="D99" s="91" t="n">
        <v>4191</v>
      </c>
      <c r="E99" s="92" t="n">
        <v>29.4237205315226</v>
      </c>
    </row>
    <row r="100" customFormat="false" ht="15" hidden="false" customHeight="false" outlineLevel="0" collapsed="false">
      <c r="A100" s="90" t="n">
        <v>95</v>
      </c>
      <c r="B100" s="91" t="s">
        <v>198</v>
      </c>
      <c r="C100" s="91" t="n">
        <v>1282581</v>
      </c>
      <c r="D100" s="91" t="n">
        <v>3956</v>
      </c>
      <c r="E100" s="92" t="n">
        <v>30.8440558530027</v>
      </c>
    </row>
    <row r="101" customFormat="false" ht="15" hidden="false" customHeight="false" outlineLevel="0" collapsed="false">
      <c r="A101" s="90" t="n">
        <v>971</v>
      </c>
      <c r="B101" s="91" t="s">
        <v>199</v>
      </c>
      <c r="C101" s="91" t="n">
        <v>381909</v>
      </c>
      <c r="D101" s="91" t="n">
        <v>2360</v>
      </c>
      <c r="E101" s="92" t="n">
        <v>61.7948254688944</v>
      </c>
    </row>
    <row r="102" customFormat="false" ht="15" hidden="false" customHeight="false" outlineLevel="0" collapsed="false">
      <c r="A102" s="90" t="n">
        <v>972</v>
      </c>
      <c r="B102" s="91" t="s">
        <v>200</v>
      </c>
      <c r="C102" s="91" t="n">
        <v>357590</v>
      </c>
      <c r="D102" s="91" t="n">
        <v>1838</v>
      </c>
      <c r="E102" s="92" t="n">
        <v>51.3996476411533</v>
      </c>
    </row>
    <row r="103" customFormat="false" ht="15" hidden="false" customHeight="false" outlineLevel="0" collapsed="false">
      <c r="A103" s="90" t="n">
        <v>973</v>
      </c>
      <c r="B103" s="91" t="s">
        <v>201</v>
      </c>
      <c r="C103" s="91" t="n">
        <v>291774</v>
      </c>
      <c r="D103" s="91" t="n">
        <v>2021</v>
      </c>
      <c r="E103" s="92" t="n">
        <v>69.2659387059848</v>
      </c>
    </row>
    <row r="104" customFormat="false" ht="15" hidden="false" customHeight="false" outlineLevel="0" collapsed="false">
      <c r="A104" s="90" t="n">
        <v>974</v>
      </c>
      <c r="B104" s="91" t="s">
        <v>202</v>
      </c>
      <c r="C104" s="91" t="n">
        <v>892102</v>
      </c>
      <c r="D104" s="91" t="n">
        <v>3536</v>
      </c>
      <c r="E104" s="92" t="n">
        <v>39.6367231549755</v>
      </c>
    </row>
    <row r="105" customFormat="false" ht="15" hidden="false" customHeight="false" outlineLevel="0" collapsed="false">
      <c r="A105" s="90" t="n">
        <v>976</v>
      </c>
      <c r="B105" s="91" t="s">
        <v>203</v>
      </c>
      <c r="C105" s="91" t="n">
        <v>320282</v>
      </c>
      <c r="D105" s="91" t="n">
        <v>2070</v>
      </c>
      <c r="E105" s="92" t="n">
        <v>64.6305443328067</v>
      </c>
    </row>
    <row r="106" customFormat="false" ht="15" hidden="false" customHeight="false" outlineLevel="0" collapsed="false">
      <c r="A106" s="93"/>
      <c r="C106" s="94" t="n">
        <f aca="false">SUM(C5:C105)</f>
        <v>68436616</v>
      </c>
      <c r="D106" s="94" t="n">
        <f aca="false">SUM(D5:D105)</f>
        <v>205459</v>
      </c>
      <c r="E106" s="92" t="n">
        <f aca="false">D106/C106*10000</f>
        <v>30.0217941810565</v>
      </c>
    </row>
    <row r="107" customFormat="false" ht="15" hidden="false" customHeight="false" outlineLevel="0" collapsed="false">
      <c r="A107" s="47" t="s">
        <v>204</v>
      </c>
    </row>
    <row r="108" customFormat="false" ht="15" hidden="false" customHeight="false" outlineLevel="0" collapsed="false">
      <c r="A108" s="47" t="s">
        <v>23</v>
      </c>
    </row>
    <row r="109" customFormat="false" ht="15" hidden="false" customHeight="false" outlineLevel="0" collapsed="false">
      <c r="A109" s="47" t="s">
        <v>45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3" activeCellId="0" sqref="A13"/>
    </sheetView>
  </sheetViews>
  <sheetFormatPr defaultColWidth="11.43359375" defaultRowHeight="15" zeroHeight="false" outlineLevelRow="0" outlineLevelCol="0"/>
  <cols>
    <col collapsed="false" customWidth="true" hidden="false" outlineLevel="0" max="1" min="1" style="95" width="30"/>
    <col collapsed="false" customWidth="true" hidden="false" outlineLevel="0" max="3" min="2" style="3" width="17.57"/>
    <col collapsed="false" customWidth="true" hidden="false" outlineLevel="0" max="5" min="4" style="3" width="21.57"/>
    <col collapsed="false" customWidth="true" hidden="false" outlineLevel="0" max="6" min="6" style="3" width="23.86"/>
    <col collapsed="false" customWidth="false" hidden="false" outlineLevel="0" max="16384" min="7" style="3" width="11.43"/>
  </cols>
  <sheetData>
    <row r="1" customFormat="false" ht="15" hidden="false" customHeight="false" outlineLevel="0" collapsed="false">
      <c r="A1" s="23" t="s">
        <v>205</v>
      </c>
    </row>
    <row r="4" customFormat="false" ht="17.15" hidden="false" customHeight="true" outlineLevel="0" collapsed="false">
      <c r="A4" s="72"/>
      <c r="B4" s="71" t="s">
        <v>17</v>
      </c>
      <c r="C4" s="71"/>
      <c r="D4" s="71" t="s">
        <v>21</v>
      </c>
      <c r="E4" s="71"/>
      <c r="F4" s="96" t="s">
        <v>18</v>
      </c>
      <c r="G4" s="97"/>
    </row>
    <row r="5" customFormat="false" ht="17.15" hidden="false" customHeight="false" outlineLevel="0" collapsed="false">
      <c r="A5" s="72"/>
      <c r="B5" s="71" t="s">
        <v>3</v>
      </c>
      <c r="C5" s="71" t="s">
        <v>4</v>
      </c>
      <c r="D5" s="71" t="s">
        <v>3</v>
      </c>
      <c r="E5" s="71" t="s">
        <v>4</v>
      </c>
      <c r="F5" s="96"/>
    </row>
    <row r="6" customFormat="false" ht="17.15" hidden="false" customHeight="false" outlineLevel="0" collapsed="false">
      <c r="A6" s="98" t="s">
        <v>206</v>
      </c>
      <c r="B6" s="99" t="n">
        <f aca="false">SUM(B7:B12)</f>
        <v>159145</v>
      </c>
      <c r="C6" s="99" t="n">
        <v>100</v>
      </c>
      <c r="D6" s="99" t="n">
        <f aca="false">SUM(D7:D12)</f>
        <v>46314</v>
      </c>
      <c r="E6" s="99" t="n">
        <v>100</v>
      </c>
      <c r="F6" s="99" t="n">
        <f aca="false">B6+D6</f>
        <v>205459</v>
      </c>
    </row>
    <row r="7" customFormat="false" ht="48.5" hidden="false" customHeight="false" outlineLevel="0" collapsed="false">
      <c r="A7" s="13" t="s">
        <v>6</v>
      </c>
      <c r="B7" s="100" t="n">
        <v>224</v>
      </c>
      <c r="C7" s="100" t="n">
        <f aca="false">B7/$B$6*100</f>
        <v>0.140752144270948</v>
      </c>
      <c r="D7" s="100" t="n">
        <v>43</v>
      </c>
      <c r="E7" s="100" t="n">
        <f aca="false">D7/$D$6*100</f>
        <v>0.0928444962646284</v>
      </c>
      <c r="F7" s="100" t="n">
        <f aca="false">B7+D7</f>
        <v>267</v>
      </c>
    </row>
    <row r="8" customFormat="false" ht="17.15" hidden="false" customHeight="false" outlineLevel="0" collapsed="false">
      <c r="A8" s="101" t="s">
        <v>8</v>
      </c>
      <c r="B8" s="100" t="n">
        <v>14661</v>
      </c>
      <c r="C8" s="100" t="n">
        <f aca="false">B8/$B$6*100</f>
        <v>9.21235351409092</v>
      </c>
      <c r="D8" s="100" t="n">
        <v>1948</v>
      </c>
      <c r="E8" s="100" t="n">
        <f aca="false">D8/$D$6*100</f>
        <v>4.20607159822084</v>
      </c>
      <c r="F8" s="100" t="n">
        <f aca="false">B8+D8</f>
        <v>16609</v>
      </c>
    </row>
    <row r="9" customFormat="false" ht="17.15" hidden="false" customHeight="false" outlineLevel="0" collapsed="false">
      <c r="A9" s="101" t="s">
        <v>9</v>
      </c>
      <c r="B9" s="100" t="n">
        <v>58685</v>
      </c>
      <c r="C9" s="100" t="n">
        <f aca="false">B9/$B$6*100</f>
        <v>36.8751767256276</v>
      </c>
      <c r="D9" s="100" t="n">
        <v>16983</v>
      </c>
      <c r="E9" s="100" t="n">
        <f aca="false">D9/$D$6*100</f>
        <v>36.6692576758648</v>
      </c>
      <c r="F9" s="100" t="n">
        <f aca="false">B9+D9</f>
        <v>75668</v>
      </c>
    </row>
    <row r="10" customFormat="false" ht="17.15" hidden="false" customHeight="false" outlineLevel="0" collapsed="false">
      <c r="A10" s="101" t="s">
        <v>10</v>
      </c>
      <c r="B10" s="100" t="n">
        <v>652</v>
      </c>
      <c r="C10" s="100" t="n">
        <f aca="false">B10/$B$6*100</f>
        <v>0.409689277074366</v>
      </c>
      <c r="D10" s="100" t="n">
        <v>51</v>
      </c>
      <c r="E10" s="100" t="n">
        <f aca="false">D10/$D$6*100</f>
        <v>0.110117890918513</v>
      </c>
      <c r="F10" s="100" t="n">
        <f aca="false">B10+D10</f>
        <v>703</v>
      </c>
    </row>
    <row r="11" customFormat="false" ht="17.15" hidden="false" customHeight="false" outlineLevel="0" collapsed="false">
      <c r="A11" s="101" t="s">
        <v>11</v>
      </c>
      <c r="B11" s="100" t="n">
        <v>83498</v>
      </c>
      <c r="C11" s="100" t="n">
        <f aca="false">B11/$B$6*100</f>
        <v>52.4666184925697</v>
      </c>
      <c r="D11" s="100" t="n">
        <v>26978</v>
      </c>
      <c r="E11" s="100" t="n">
        <f aca="false">D11/$D$6*100</f>
        <v>58.2502051215615</v>
      </c>
      <c r="F11" s="100" t="n">
        <f aca="false">B11+D11</f>
        <v>110476</v>
      </c>
    </row>
    <row r="12" customFormat="false" ht="32.8" hidden="false" customHeight="false" outlineLevel="0" collapsed="false">
      <c r="A12" s="101" t="s">
        <v>12</v>
      </c>
      <c r="B12" s="100" t="n">
        <v>1425</v>
      </c>
      <c r="C12" s="100" t="n">
        <f aca="false">B12/$B$6*100</f>
        <v>0.895409846366521</v>
      </c>
      <c r="D12" s="100" t="n">
        <v>311</v>
      </c>
      <c r="E12" s="100" t="n">
        <f aca="false">D12/$D$6*100</f>
        <v>0.671503217169754</v>
      </c>
      <c r="F12" s="100" t="n">
        <f aca="false">B12+D12</f>
        <v>1736</v>
      </c>
    </row>
    <row r="13" s="18" customFormat="true" ht="15" hidden="false" customHeight="false" outlineLevel="0" collapsed="false">
      <c r="A13" s="18" t="s">
        <v>207</v>
      </c>
    </row>
    <row r="14" s="18" customFormat="true" ht="15" hidden="false" customHeight="false" outlineLevel="0" collapsed="false">
      <c r="A14" s="18" t="s">
        <v>23</v>
      </c>
      <c r="C14" s="83"/>
      <c r="D14" s="83"/>
      <c r="E14" s="83"/>
      <c r="F14" s="83"/>
      <c r="G14" s="83"/>
      <c r="H14" s="83"/>
      <c r="I14" s="83"/>
      <c r="J14" s="83"/>
    </row>
    <row r="15" s="18" customFormat="true" ht="15" hidden="false" customHeight="false" outlineLevel="0" collapsed="false">
      <c r="A15" s="18" t="s">
        <v>208</v>
      </c>
    </row>
  </sheetData>
  <mergeCells count="4">
    <mergeCell ref="A4:A5"/>
    <mergeCell ref="B4:C4"/>
    <mergeCell ref="D4:E4"/>
    <mergeCell ref="F4:F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false" showOutlineSymbols="true" defaultGridColor="true" view="normal" topLeftCell="A73" colorId="64" zoomScale="85" zoomScaleNormal="85" zoomScalePageLayoutView="100" workbookViewId="0">
      <selection pane="topLeft" activeCell="E122" activeCellId="0" sqref="E122"/>
    </sheetView>
  </sheetViews>
  <sheetFormatPr defaultColWidth="11.43359375" defaultRowHeight="15" zeroHeight="false" outlineLevelRow="0" outlineLevelCol="0"/>
  <cols>
    <col collapsed="false" customWidth="true" hidden="false" outlineLevel="0" max="1" min="1" style="3" width="23"/>
    <col collapsed="false" customWidth="true" hidden="false" outlineLevel="0" max="2" min="2" style="3" width="23.29"/>
    <col collapsed="false" customWidth="true" hidden="false" outlineLevel="0" max="3" min="3" style="3" width="15.29"/>
    <col collapsed="false" customWidth="true" hidden="false" outlineLevel="0" max="4" min="4" style="3" width="16"/>
    <col collapsed="false" customWidth="false" hidden="false" outlineLevel="0" max="16384" min="5" style="3" width="11.43"/>
  </cols>
  <sheetData>
    <row r="1" customFormat="false" ht="15" hidden="false" customHeight="false" outlineLevel="0" collapsed="false">
      <c r="A1" s="23" t="s">
        <v>209</v>
      </c>
    </row>
    <row r="4" customFormat="false" ht="48.5" hidden="false" customHeight="false" outlineLevel="0" collapsed="false">
      <c r="A4" s="102"/>
      <c r="B4" s="96" t="s">
        <v>210</v>
      </c>
    </row>
    <row r="5" customFormat="false" ht="32.8" hidden="false" customHeight="false" outlineLevel="0" collapsed="false">
      <c r="A5" s="103" t="s">
        <v>211</v>
      </c>
      <c r="B5" s="104" t="n">
        <f aca="false">100-98.7838306</f>
        <v>1.2161694</v>
      </c>
    </row>
    <row r="6" customFormat="false" ht="48.5" hidden="false" customHeight="false" outlineLevel="0" collapsed="false">
      <c r="A6" s="105" t="s">
        <v>212</v>
      </c>
      <c r="B6" s="104" t="n">
        <v>0.9575091</v>
      </c>
    </row>
    <row r="7" customFormat="false" ht="15" hidden="false" customHeight="false" outlineLevel="0" collapsed="false">
      <c r="A7" s="3" t="s">
        <v>213</v>
      </c>
    </row>
    <row r="8" customFormat="false" ht="15" hidden="false" customHeight="false" outlineLevel="0" collapsed="false">
      <c r="A8" s="3" t="s">
        <v>23</v>
      </c>
    </row>
    <row r="9" customFormat="false" ht="15" hidden="false" customHeight="false" outlineLevel="0" collapsed="false">
      <c r="A9" s="3" t="s">
        <v>214</v>
      </c>
    </row>
    <row r="12" customFormat="false" ht="15" hidden="false" customHeight="false" outlineLevel="0" collapsed="false">
      <c r="A12" s="23" t="s">
        <v>215</v>
      </c>
    </row>
    <row r="13" customFormat="false" ht="15" hidden="false" customHeight="false" outlineLevel="0" collapsed="false">
      <c r="A13" s="23"/>
    </row>
    <row r="14" customFormat="false" ht="15" hidden="false" customHeight="false" outlineLevel="0" collapsed="false">
      <c r="A14" s="23"/>
    </row>
    <row r="15" customFormat="false" ht="17.15" hidden="false" customHeight="false" outlineLevel="0" collapsed="false">
      <c r="A15" s="106"/>
      <c r="B15" s="96" t="s">
        <v>216</v>
      </c>
      <c r="C15" s="96" t="s">
        <v>217</v>
      </c>
      <c r="D15" s="96" t="s">
        <v>218</v>
      </c>
    </row>
    <row r="16" customFormat="false" ht="17.15" hidden="false" customHeight="false" outlineLevel="0" collapsed="false">
      <c r="A16" s="28" t="s">
        <v>219</v>
      </c>
      <c r="B16" s="44" t="n">
        <v>31.093027645246</v>
      </c>
      <c r="C16" s="44" t="n">
        <v>27.7952401543137</v>
      </c>
      <c r="D16" s="44" t="n">
        <v>29.7929817387246</v>
      </c>
    </row>
    <row r="17" customFormat="false" ht="17.15" hidden="false" customHeight="false" outlineLevel="0" collapsed="false">
      <c r="A17" s="28" t="s">
        <v>220</v>
      </c>
      <c r="B17" s="44" t="n">
        <v>22.1480666285303</v>
      </c>
      <c r="C17" s="44" t="n">
        <v>25.2888517800966</v>
      </c>
      <c r="D17" s="44" t="n">
        <v>23.3862194478931</v>
      </c>
    </row>
    <row r="18" customFormat="false" ht="17.15" hidden="false" customHeight="false" outlineLevel="0" collapsed="false">
      <c r="A18" s="28" t="s">
        <v>221</v>
      </c>
      <c r="B18" s="44" t="n">
        <v>18.8075558950912</v>
      </c>
      <c r="C18" s="44" t="n">
        <v>15.8768919010925</v>
      </c>
      <c r="D18" s="44" t="n">
        <v>17.6522365365019</v>
      </c>
    </row>
    <row r="19" customFormat="false" ht="17.15" hidden="false" customHeight="false" outlineLevel="0" collapsed="false">
      <c r="A19" s="28" t="s">
        <v>222</v>
      </c>
      <c r="B19" s="44" t="n">
        <v>15.2544823069797</v>
      </c>
      <c r="C19" s="44" t="n">
        <v>19.1358526420256</v>
      </c>
      <c r="D19" s="44" t="n">
        <v>16.7845868481742</v>
      </c>
    </row>
    <row r="20" customFormat="false" ht="17.15" hidden="false" customHeight="false" outlineLevel="0" collapsed="false">
      <c r="A20" s="28" t="s">
        <v>223</v>
      </c>
      <c r="B20" s="44" t="n">
        <v>7.71294907694433</v>
      </c>
      <c r="C20" s="44" t="n">
        <v>7.38230073877547</v>
      </c>
      <c r="D20" s="44" t="n">
        <v>7.58260167896417</v>
      </c>
    </row>
    <row r="21" customFormat="false" ht="17.15" hidden="false" customHeight="false" outlineLevel="0" collapsed="false">
      <c r="A21" s="28" t="s">
        <v>224</v>
      </c>
      <c r="B21" s="44" t="n">
        <v>3.87162417485612</v>
      </c>
      <c r="C21" s="44" t="n">
        <v>2.62055476665182</v>
      </c>
      <c r="D21" s="44" t="n">
        <v>3.37843058145985</v>
      </c>
    </row>
    <row r="22" customFormat="false" ht="17.15" hidden="false" customHeight="false" outlineLevel="0" collapsed="false">
      <c r="A22" s="28" t="s">
        <v>225</v>
      </c>
      <c r="B22" s="44" t="n">
        <v>1.11229427235241</v>
      </c>
      <c r="C22" s="44" t="n">
        <v>1.90030801704429</v>
      </c>
      <c r="D22" s="44" t="n">
        <v>1.42294316828223</v>
      </c>
    </row>
    <row r="23" customFormat="false" ht="15" hidden="false" customHeight="false" outlineLevel="0" collapsed="false">
      <c r="A23" s="3" t="s">
        <v>226</v>
      </c>
    </row>
    <row r="24" customFormat="false" ht="15" hidden="false" customHeight="false" outlineLevel="0" collapsed="false">
      <c r="A24" s="3" t="s">
        <v>23</v>
      </c>
    </row>
    <row r="25" customFormat="false" ht="15" hidden="false" customHeight="false" outlineLevel="0" collapsed="false">
      <c r="A25" s="3" t="s">
        <v>214</v>
      </c>
    </row>
    <row r="28" customFormat="false" ht="15" hidden="false" customHeight="false" outlineLevel="0" collapsed="false">
      <c r="A28" s="23" t="s">
        <v>227</v>
      </c>
    </row>
    <row r="31" customFormat="false" ht="17.15" hidden="false" customHeight="false" outlineLevel="0" collapsed="false">
      <c r="A31" s="37"/>
      <c r="B31" s="71" t="s">
        <v>216</v>
      </c>
      <c r="C31" s="71" t="s">
        <v>217</v>
      </c>
      <c r="D31" s="71" t="s">
        <v>218</v>
      </c>
    </row>
    <row r="32" customFormat="false" ht="17.15" hidden="false" customHeight="false" outlineLevel="0" collapsed="false">
      <c r="A32" s="28" t="s">
        <v>5</v>
      </c>
      <c r="B32" s="107" t="n">
        <v>60.5782388921039</v>
      </c>
      <c r="C32" s="107" t="n">
        <v>39.4217611078961</v>
      </c>
      <c r="D32" s="102" t="n">
        <v>100</v>
      </c>
    </row>
    <row r="33" customFormat="false" ht="17.15" hidden="false" customHeight="false" outlineLevel="0" collapsed="false">
      <c r="A33" s="108" t="s">
        <v>228</v>
      </c>
      <c r="B33" s="107" t="n">
        <v>3.77983494709032</v>
      </c>
      <c r="C33" s="107" t="n">
        <v>4.64834984964753</v>
      </c>
      <c r="D33" s="107" t="n">
        <v>4.1222188171629</v>
      </c>
    </row>
    <row r="34" customFormat="false" ht="17.15" hidden="false" customHeight="false" outlineLevel="0" collapsed="false">
      <c r="A34" s="108" t="s">
        <v>229</v>
      </c>
      <c r="B34" s="107" t="n">
        <v>19.745636451705</v>
      </c>
      <c r="C34" s="107" t="n">
        <v>19.2548352328044</v>
      </c>
      <c r="D34" s="107" t="n">
        <v>19.5521539676754</v>
      </c>
    </row>
    <row r="35" customFormat="false" ht="32.8" hidden="false" customHeight="false" outlineLevel="0" collapsed="false">
      <c r="A35" s="108" t="s">
        <v>230</v>
      </c>
      <c r="B35" s="107" t="n">
        <v>1.04247299026408</v>
      </c>
      <c r="C35" s="107" t="n">
        <v>1.91531961918342</v>
      </c>
      <c r="D35" s="107" t="n">
        <v>1.38656450315499</v>
      </c>
    </row>
    <row r="36" customFormat="false" ht="17.15" hidden="false" customHeight="false" outlineLevel="0" collapsed="false">
      <c r="A36" s="108" t="s">
        <v>231</v>
      </c>
      <c r="B36" s="107" t="n">
        <v>75.4320556109406</v>
      </c>
      <c r="C36" s="107" t="n">
        <v>74.1814952983647</v>
      </c>
      <c r="D36" s="107" t="n">
        <v>74.9390627120067</v>
      </c>
    </row>
    <row r="37" customFormat="false" ht="15" hidden="false" customHeight="false" outlineLevel="0" collapsed="false">
      <c r="A37" s="3" t="s">
        <v>232</v>
      </c>
    </row>
    <row r="38" customFormat="false" ht="15" hidden="false" customHeight="false" outlineLevel="0" collapsed="false">
      <c r="A38" s="3" t="s">
        <v>23</v>
      </c>
    </row>
    <row r="39" customFormat="false" ht="15" hidden="false" customHeight="false" outlineLevel="0" collapsed="false">
      <c r="A39" s="3" t="s">
        <v>214</v>
      </c>
    </row>
    <row r="42" customFormat="false" ht="15" hidden="false" customHeight="false" outlineLevel="0" collapsed="false">
      <c r="A42" s="23" t="s">
        <v>233</v>
      </c>
    </row>
    <row r="45" customFormat="false" ht="17.15" hidden="false" customHeight="false" outlineLevel="0" collapsed="false">
      <c r="A45" s="109"/>
      <c r="B45" s="71" t="s">
        <v>234</v>
      </c>
      <c r="C45" s="71" t="s">
        <v>235</v>
      </c>
      <c r="D45" s="71" t="s">
        <v>218</v>
      </c>
    </row>
    <row r="46" customFormat="false" ht="32.8" hidden="false" customHeight="false" outlineLevel="0" collapsed="false">
      <c r="A46" s="110" t="s">
        <v>236</v>
      </c>
      <c r="B46" s="111" t="n">
        <v>16.5383607628033</v>
      </c>
      <c r="C46" s="111" t="n">
        <v>25.7296130115608</v>
      </c>
      <c r="D46" s="111" t="n">
        <v>20.1742935941839</v>
      </c>
    </row>
    <row r="47" customFormat="false" ht="17.15" hidden="false" customHeight="false" outlineLevel="0" collapsed="false">
      <c r="A47" s="110" t="s">
        <v>237</v>
      </c>
      <c r="B47" s="111" t="n">
        <v>15.4111985796581</v>
      </c>
      <c r="C47" s="111" t="n">
        <v>11.6067258360926</v>
      </c>
      <c r="D47" s="111" t="n">
        <v>13.906201547693</v>
      </c>
    </row>
    <row r="48" customFormat="false" ht="17.15" hidden="false" customHeight="false" outlineLevel="0" collapsed="false">
      <c r="A48" s="110" t="s">
        <v>238</v>
      </c>
      <c r="B48" s="111" t="n">
        <v>58.9520263538265</v>
      </c>
      <c r="C48" s="111" t="n">
        <v>41.7957904978968</v>
      </c>
      <c r="D48" s="111" t="n">
        <v>52.1652556806664</v>
      </c>
    </row>
    <row r="49" customFormat="false" ht="17.15" hidden="false" customHeight="false" outlineLevel="0" collapsed="false">
      <c r="A49" s="110" t="s">
        <v>231</v>
      </c>
      <c r="B49" s="111" t="n">
        <v>9.09841430371211</v>
      </c>
      <c r="C49" s="111" t="n">
        <v>20.8678706544498</v>
      </c>
      <c r="D49" s="111" t="n">
        <v>13.7542491774567</v>
      </c>
    </row>
    <row r="50" customFormat="false" ht="15" hidden="false" customHeight="false" outlineLevel="0" collapsed="false">
      <c r="A50" s="3" t="s">
        <v>239</v>
      </c>
    </row>
    <row r="51" customFormat="false" ht="15" hidden="false" customHeight="false" outlineLevel="0" collapsed="false">
      <c r="A51" s="3" t="s">
        <v>23</v>
      </c>
    </row>
    <row r="52" customFormat="false" ht="15" hidden="false" customHeight="false" outlineLevel="0" collapsed="false">
      <c r="A52" s="3" t="s">
        <v>214</v>
      </c>
    </row>
    <row r="55" customFormat="false" ht="15" hidden="false" customHeight="false" outlineLevel="0" collapsed="false">
      <c r="A55" s="23" t="s">
        <v>240</v>
      </c>
    </row>
    <row r="58" customFormat="false" ht="17.15" hidden="false" customHeight="false" outlineLevel="0" collapsed="false">
      <c r="A58" s="72"/>
      <c r="B58" s="96" t="s">
        <v>234</v>
      </c>
      <c r="C58" s="96" t="s">
        <v>235</v>
      </c>
      <c r="D58" s="96" t="s">
        <v>218</v>
      </c>
    </row>
    <row r="59" customFormat="false" ht="17.15" hidden="false" customHeight="false" outlineLevel="0" collapsed="false">
      <c r="A59" s="101" t="s">
        <v>241</v>
      </c>
      <c r="B59" s="111" t="n">
        <v>62.9059101655147</v>
      </c>
      <c r="C59" s="111" t="n">
        <v>52.9051043647241</v>
      </c>
      <c r="D59" s="111" t="n">
        <v>58.949729096034</v>
      </c>
    </row>
    <row r="60" customFormat="false" ht="17.15" hidden="false" customHeight="false" outlineLevel="0" collapsed="false">
      <c r="A60" s="101" t="s">
        <v>242</v>
      </c>
      <c r="B60" s="111" t="n">
        <v>5.28061392975575</v>
      </c>
      <c r="C60" s="111" t="n">
        <v>18.1677078585259</v>
      </c>
      <c r="D60" s="111" t="n">
        <v>10.3785708401469</v>
      </c>
    </row>
    <row r="61" customFormat="false" ht="17.15" hidden="false" customHeight="false" outlineLevel="0" collapsed="false">
      <c r="A61" s="101" t="s">
        <v>243</v>
      </c>
      <c r="B61" s="111" t="n">
        <v>21.6632864248258</v>
      </c>
      <c r="C61" s="111" t="s">
        <v>244</v>
      </c>
      <c r="D61" s="111" t="n">
        <v>15.7948129996355</v>
      </c>
      <c r="F61" s="3" t="n">
        <f aca="false">D59+D61+D63</f>
        <v>81.0369895437284</v>
      </c>
    </row>
    <row r="62" customFormat="false" ht="17.15" hidden="false" customHeight="false" outlineLevel="0" collapsed="false">
      <c r="A62" s="101" t="s">
        <v>245</v>
      </c>
      <c r="B62" s="111" t="s">
        <v>244</v>
      </c>
      <c r="C62" s="111" t="s">
        <v>244</v>
      </c>
      <c r="D62" s="111" t="s">
        <v>244</v>
      </c>
    </row>
    <row r="63" customFormat="false" ht="32.8" hidden="false" customHeight="false" outlineLevel="0" collapsed="false">
      <c r="A63" s="101" t="s">
        <v>246</v>
      </c>
      <c r="B63" s="111" t="n">
        <v>4.62110819055141</v>
      </c>
      <c r="C63" s="111" t="n">
        <v>8.84607642330323</v>
      </c>
      <c r="D63" s="111" t="n">
        <v>6.29244744805892</v>
      </c>
    </row>
    <row r="64" customFormat="false" ht="17.15" hidden="false" customHeight="false" outlineLevel="0" collapsed="false">
      <c r="A64" s="101" t="s">
        <v>231</v>
      </c>
      <c r="B64" s="111" t="n">
        <v>5.04158713999535</v>
      </c>
      <c r="C64" s="111" t="n">
        <v>10.7925016774219</v>
      </c>
      <c r="D64" s="111" t="n">
        <v>7.31656974423409</v>
      </c>
    </row>
    <row r="65" customFormat="false" ht="15" hidden="false" customHeight="false" outlineLevel="0" collapsed="false">
      <c r="A65" s="3" t="s">
        <v>247</v>
      </c>
      <c r="B65" s="112"/>
      <c r="C65" s="112"/>
      <c r="D65" s="112"/>
    </row>
    <row r="66" customFormat="false" ht="15" hidden="false" customHeight="false" outlineLevel="0" collapsed="false">
      <c r="A66" s="3" t="s">
        <v>248</v>
      </c>
    </row>
    <row r="67" customFormat="false" ht="15" hidden="false" customHeight="false" outlineLevel="0" collapsed="false">
      <c r="A67" s="3" t="s">
        <v>23</v>
      </c>
    </row>
    <row r="68" customFormat="false" ht="15" hidden="false" customHeight="false" outlineLevel="0" collapsed="false">
      <c r="A68" s="3" t="s">
        <v>214</v>
      </c>
    </row>
    <row r="71" customFormat="false" ht="15" hidden="false" customHeight="false" outlineLevel="0" collapsed="false">
      <c r="A71" s="23" t="s">
        <v>249</v>
      </c>
    </row>
    <row r="73" customFormat="false" ht="15" hidden="false" customHeight="false" outlineLevel="0" collapsed="false">
      <c r="A73" s="113"/>
      <c r="B73" s="113"/>
    </row>
    <row r="74" customFormat="false" ht="32.8" hidden="false" customHeight="false" outlineLevel="0" collapsed="false">
      <c r="A74" s="114" t="s">
        <v>250</v>
      </c>
      <c r="B74" s="96" t="s">
        <v>4</v>
      </c>
    </row>
    <row r="75" customFormat="false" ht="17.15" hidden="false" customHeight="false" outlineLevel="0" collapsed="false">
      <c r="A75" s="115" t="s">
        <v>231</v>
      </c>
      <c r="B75" s="107" t="n">
        <v>7.24965946000367</v>
      </c>
    </row>
    <row r="76" customFormat="false" ht="17.15" hidden="false" customHeight="false" outlineLevel="0" collapsed="false">
      <c r="A76" s="115" t="s">
        <v>251</v>
      </c>
      <c r="B76" s="107" t="n">
        <v>7.83803759291427</v>
      </c>
    </row>
    <row r="77" customFormat="false" ht="32.8" hidden="false" customHeight="false" outlineLevel="0" collapsed="false">
      <c r="A77" s="115" t="s">
        <v>252</v>
      </c>
      <c r="B77" s="107" t="n">
        <v>3.84060452405999</v>
      </c>
    </row>
    <row r="78" customFormat="false" ht="32.8" hidden="false" customHeight="false" outlineLevel="0" collapsed="false">
      <c r="A78" s="115" t="s">
        <v>253</v>
      </c>
      <c r="B78" s="107" t="n">
        <v>3.84774557038572</v>
      </c>
    </row>
    <row r="79" customFormat="false" ht="32.8" hidden="false" customHeight="false" outlineLevel="0" collapsed="false">
      <c r="A79" s="115" t="s">
        <v>254</v>
      </c>
      <c r="B79" s="107" t="n">
        <v>2.98930632477504</v>
      </c>
    </row>
    <row r="80" customFormat="false" ht="64.15" hidden="false" customHeight="false" outlineLevel="0" collapsed="false">
      <c r="A80" s="115" t="s">
        <v>255</v>
      </c>
      <c r="B80" s="107" t="n">
        <v>10.4310269464597</v>
      </c>
    </row>
    <row r="81" customFormat="false" ht="64.15" hidden="false" customHeight="false" outlineLevel="0" collapsed="false">
      <c r="A81" s="115" t="s">
        <v>256</v>
      </c>
      <c r="B81" s="107" t="n">
        <v>11.9123610451989</v>
      </c>
    </row>
    <row r="82" customFormat="false" ht="17.15" hidden="false" customHeight="false" outlineLevel="0" collapsed="false">
      <c r="A82" s="115" t="s">
        <v>257</v>
      </c>
      <c r="B82" s="107" t="n">
        <v>7.40942427399722</v>
      </c>
    </row>
    <row r="83" customFormat="false" ht="17.15" hidden="false" customHeight="false" outlineLevel="0" collapsed="false">
      <c r="A83" s="115" t="s">
        <v>258</v>
      </c>
      <c r="B83" s="116" t="s">
        <v>244</v>
      </c>
    </row>
    <row r="84" customFormat="false" ht="32.8" hidden="false" customHeight="false" outlineLevel="0" collapsed="false">
      <c r="A84" s="115" t="s">
        <v>259</v>
      </c>
      <c r="B84" s="116" t="s">
        <v>244</v>
      </c>
    </row>
    <row r="85" customFormat="false" ht="17.15" hidden="false" customHeight="false" outlineLevel="0" collapsed="false">
      <c r="A85" s="115" t="s">
        <v>260</v>
      </c>
      <c r="B85" s="107" t="n">
        <v>30.9544592625176</v>
      </c>
    </row>
    <row r="86" customFormat="false" ht="17.15" hidden="false" customHeight="false" outlineLevel="0" collapsed="false">
      <c r="A86" s="115" t="s">
        <v>261</v>
      </c>
      <c r="B86" s="107" t="n">
        <v>8.69060908173789</v>
      </c>
    </row>
    <row r="87" customFormat="false" ht="15" hidden="false" customHeight="false" outlineLevel="0" collapsed="false">
      <c r="A87" s="3" t="s">
        <v>247</v>
      </c>
    </row>
    <row r="88" customFormat="false" ht="15" hidden="false" customHeight="false" outlineLevel="0" collapsed="false">
      <c r="A88" s="3" t="s">
        <v>262</v>
      </c>
    </row>
    <row r="89" customFormat="false" ht="15" hidden="false" customHeight="false" outlineLevel="0" collapsed="false">
      <c r="A89" s="3" t="s">
        <v>23</v>
      </c>
    </row>
    <row r="90" customFormat="false" ht="15" hidden="false" customHeight="false" outlineLevel="0" collapsed="false">
      <c r="A90" s="3" t="s">
        <v>214</v>
      </c>
    </row>
    <row r="93" customFormat="false" ht="48.5" hidden="false" customHeight="false" outlineLevel="0" collapsed="false">
      <c r="A93" s="114" t="s">
        <v>263</v>
      </c>
      <c r="B93" s="96" t="s">
        <v>4</v>
      </c>
    </row>
    <row r="94" customFormat="false" ht="17.15" hidden="false" customHeight="false" outlineLevel="0" collapsed="false">
      <c r="A94" s="115" t="s">
        <v>264</v>
      </c>
      <c r="B94" s="107" t="n">
        <v>14.7667742683112</v>
      </c>
    </row>
    <row r="95" customFormat="false" ht="32.8" hidden="false" customHeight="false" outlineLevel="0" collapsed="false">
      <c r="A95" s="115" t="s">
        <v>265</v>
      </c>
      <c r="B95" s="107" t="n">
        <v>23.863472703868</v>
      </c>
    </row>
    <row r="96" customFormat="false" ht="48.5" hidden="false" customHeight="false" outlineLevel="0" collapsed="false">
      <c r="A96" s="115" t="s">
        <v>266</v>
      </c>
      <c r="B96" s="107" t="s">
        <v>244</v>
      </c>
    </row>
    <row r="97" customFormat="false" ht="48.5" hidden="false" customHeight="false" outlineLevel="0" collapsed="false">
      <c r="A97" s="115" t="s">
        <v>267</v>
      </c>
      <c r="B97" s="107" t="s">
        <v>244</v>
      </c>
    </row>
    <row r="98" customFormat="false" ht="48.5" hidden="false" customHeight="false" outlineLevel="0" collapsed="false">
      <c r="A98" s="115" t="s">
        <v>268</v>
      </c>
      <c r="B98" s="107" t="s">
        <v>244</v>
      </c>
    </row>
    <row r="99" customFormat="false" ht="64.15" hidden="false" customHeight="false" outlineLevel="0" collapsed="false">
      <c r="A99" s="115" t="s">
        <v>269</v>
      </c>
      <c r="B99" s="107" t="n">
        <v>18.8413127945749</v>
      </c>
    </row>
    <row r="100" customFormat="false" ht="48.5" hidden="false" customHeight="false" outlineLevel="0" collapsed="false">
      <c r="A100" s="115" t="s">
        <v>270</v>
      </c>
      <c r="B100" s="107" t="n">
        <v>16.7965042843498</v>
      </c>
    </row>
    <row r="101" customFormat="false" ht="64.15" hidden="false" customHeight="false" outlineLevel="0" collapsed="false">
      <c r="A101" s="115" t="s">
        <v>271</v>
      </c>
      <c r="B101" s="107" t="n">
        <v>6.60672103057528</v>
      </c>
    </row>
    <row r="102" customFormat="false" ht="32.8" hidden="false" customHeight="false" outlineLevel="0" collapsed="false">
      <c r="A102" s="115" t="s">
        <v>272</v>
      </c>
      <c r="B102" s="116" t="n">
        <v>14.333900080415</v>
      </c>
    </row>
    <row r="103" customFormat="false" ht="15" hidden="false" customHeight="false" outlineLevel="0" collapsed="false">
      <c r="A103" s="3" t="s">
        <v>247</v>
      </c>
    </row>
    <row r="104" customFormat="false" ht="15" hidden="false" customHeight="false" outlineLevel="0" collapsed="false">
      <c r="A104" s="3" t="s">
        <v>273</v>
      </c>
    </row>
    <row r="105" customFormat="false" ht="15" hidden="false" customHeight="false" outlineLevel="0" collapsed="false">
      <c r="A105" s="3" t="s">
        <v>23</v>
      </c>
    </row>
    <row r="106" customFormat="false" ht="15" hidden="false" customHeight="false" outlineLevel="0" collapsed="false">
      <c r="A106" s="3" t="s">
        <v>214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23" t="s">
        <v>274</v>
      </c>
    </row>
    <row r="2" customFormat="false" ht="17.15" hidden="false" customHeight="false" outlineLevel="0" collapsed="false">
      <c r="A2" s="70"/>
      <c r="B2" s="70"/>
      <c r="C2" s="70" t="s">
        <v>55</v>
      </c>
      <c r="D2" s="71" t="s">
        <v>275</v>
      </c>
      <c r="E2" s="71" t="s">
        <v>276</v>
      </c>
    </row>
    <row r="3" customFormat="false" ht="17.15" hidden="false" customHeight="true" outlineLevel="0" collapsed="false">
      <c r="A3" s="28" t="s">
        <v>57</v>
      </c>
      <c r="B3" s="28"/>
      <c r="C3" s="72" t="n">
        <v>2016</v>
      </c>
      <c r="D3" s="73" t="n">
        <v>73</v>
      </c>
      <c r="E3" s="73" t="n">
        <f aca="false">100-D3</f>
        <v>27</v>
      </c>
    </row>
    <row r="4" customFormat="false" ht="17.15" hidden="false" customHeight="true" outlineLevel="0" collapsed="false">
      <c r="A4" s="28" t="s">
        <v>57</v>
      </c>
      <c r="B4" s="28"/>
      <c r="C4" s="72" t="n">
        <v>2017</v>
      </c>
      <c r="D4" s="73" t="n">
        <v>72.4</v>
      </c>
      <c r="E4" s="73" t="n">
        <f aca="false">100-D4</f>
        <v>27.6</v>
      </c>
    </row>
    <row r="5" customFormat="false" ht="17.15" hidden="false" customHeight="true" outlineLevel="0" collapsed="false">
      <c r="A5" s="28" t="s">
        <v>57</v>
      </c>
      <c r="B5" s="28"/>
      <c r="C5" s="72" t="n">
        <v>2018</v>
      </c>
      <c r="D5" s="73" t="n">
        <v>72.4</v>
      </c>
      <c r="E5" s="73" t="n">
        <f aca="false">100-D5</f>
        <v>27.6</v>
      </c>
    </row>
    <row r="6" customFormat="false" ht="17.15" hidden="false" customHeight="true" outlineLevel="0" collapsed="false">
      <c r="A6" s="28" t="s">
        <v>57</v>
      </c>
      <c r="B6" s="28"/>
      <c r="C6" s="72" t="n">
        <v>2019</v>
      </c>
      <c r="D6" s="73" t="n">
        <v>74</v>
      </c>
      <c r="E6" s="73" t="n">
        <f aca="false">100-D6</f>
        <v>26</v>
      </c>
    </row>
    <row r="7" customFormat="false" ht="17.15" hidden="false" customHeight="true" outlineLevel="0" collapsed="false">
      <c r="A7" s="28" t="s">
        <v>57</v>
      </c>
      <c r="B7" s="28"/>
      <c r="C7" s="72" t="n">
        <v>2020</v>
      </c>
      <c r="D7" s="73" t="n">
        <v>76.4</v>
      </c>
      <c r="E7" s="73" t="n">
        <f aca="false">100-D7</f>
        <v>23.6</v>
      </c>
    </row>
    <row r="8" customFormat="false" ht="17.15" hidden="false" customHeight="true" outlineLevel="0" collapsed="false">
      <c r="A8" s="28" t="s">
        <v>57</v>
      </c>
      <c r="B8" s="28"/>
      <c r="C8" s="72" t="n">
        <v>2021</v>
      </c>
      <c r="D8" s="73" t="n">
        <v>74.9</v>
      </c>
      <c r="E8" s="73" t="n">
        <f aca="false">100-D8</f>
        <v>25.1</v>
      </c>
    </row>
    <row r="9" customFormat="false" ht="17.15" hidden="false" customHeight="true" outlineLevel="0" collapsed="false">
      <c r="A9" s="28" t="s">
        <v>57</v>
      </c>
      <c r="B9" s="28"/>
      <c r="C9" s="72" t="n">
        <v>2022</v>
      </c>
      <c r="D9" s="73" t="n">
        <v>77.5</v>
      </c>
      <c r="E9" s="73" t="n">
        <f aca="false">100-D9</f>
        <v>22.5</v>
      </c>
    </row>
    <row r="10" customFormat="false" ht="17.15" hidden="false" customHeight="true" outlineLevel="0" collapsed="false">
      <c r="A10" s="28" t="s">
        <v>57</v>
      </c>
      <c r="B10" s="28"/>
      <c r="C10" s="72" t="n">
        <v>2023</v>
      </c>
      <c r="D10" s="73" t="n">
        <v>77</v>
      </c>
      <c r="E10" s="73" t="n">
        <f aca="false">100-D10</f>
        <v>23</v>
      </c>
    </row>
    <row r="11" customFormat="false" ht="17.15" hidden="false" customHeight="true" outlineLevel="0" collapsed="false">
      <c r="A11" s="28" t="s">
        <v>57</v>
      </c>
      <c r="B11" s="28"/>
      <c r="C11" s="72" t="n">
        <v>2024</v>
      </c>
      <c r="D11" s="73" t="n">
        <v>76.2</v>
      </c>
      <c r="E11" s="73" t="n">
        <f aca="false">100-D11</f>
        <v>23.8</v>
      </c>
    </row>
    <row r="12" customFormat="false" ht="13.8" hidden="false" customHeight="false" outlineLevel="0" collapsed="false"/>
    <row r="13" customFormat="false" ht="13.8" hidden="false" customHeight="false" outlineLevel="0" collapsed="false">
      <c r="A13" s="3" t="s">
        <v>277</v>
      </c>
    </row>
    <row r="14" customFormat="false" ht="13.8" hidden="false" customHeight="false" outlineLevel="0" collapsed="false">
      <c r="A14" s="3" t="s">
        <v>23</v>
      </c>
    </row>
    <row r="15" customFormat="false" ht="13.8" hidden="false" customHeight="false" outlineLevel="0" collapsed="false">
      <c r="A15" s="3" t="s">
        <v>53</v>
      </c>
    </row>
  </sheetData>
  <mergeCells count="10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I17" activeCellId="0" sqref="I17"/>
    </sheetView>
  </sheetViews>
  <sheetFormatPr defaultColWidth="10.6796875" defaultRowHeight="15" zeroHeight="false" outlineLevelRow="0" outlineLevelCol="0"/>
  <cols>
    <col collapsed="false" customWidth="true" hidden="false" outlineLevel="0" max="7" min="7" style="1" width="17.42"/>
    <col collapsed="false" customWidth="true" hidden="false" outlineLevel="0" max="8" min="8" style="1" width="21.43"/>
    <col collapsed="false" customWidth="true" hidden="false" outlineLevel="0" max="9" min="9" style="1" width="12.74"/>
    <col collapsed="false" customWidth="true" hidden="false" outlineLevel="0" max="10" min="10" style="1" width="20.78"/>
    <col collapsed="false" customWidth="true" hidden="false" outlineLevel="0" max="16384" min="16383" style="1" width="11.53"/>
  </cols>
  <sheetData>
    <row r="1" s="3" customFormat="true" ht="15" hidden="false" customHeight="false" outlineLevel="0" collapsed="false">
      <c r="A1" s="23" t="s">
        <v>16</v>
      </c>
    </row>
    <row r="2" s="3" customFormat="true" ht="15" hidden="false" customHeight="false" outlineLevel="0" collapsed="false"/>
    <row r="3" s="3" customFormat="true" ht="15" hidden="false" customHeight="false" outlineLevel="0" collapsed="false"/>
    <row r="4" s="3" customFormat="true" ht="17.15" hidden="false" customHeight="true" outlineLevel="0" collapsed="false">
      <c r="A4" s="24"/>
      <c r="B4" s="24"/>
      <c r="C4" s="25" t="n">
        <v>2024</v>
      </c>
      <c r="D4" s="25"/>
      <c r="E4" s="25" t="n">
        <v>2023</v>
      </c>
      <c r="F4" s="25"/>
      <c r="G4" s="5" t="n">
        <v>2016</v>
      </c>
      <c r="H4" s="5"/>
      <c r="I4" s="26" t="s">
        <v>1</v>
      </c>
      <c r="J4" s="6" t="s">
        <v>2</v>
      </c>
    </row>
    <row r="5" s="3" customFormat="true" ht="39.75" hidden="false" customHeight="true" outlineLevel="0" collapsed="false">
      <c r="A5" s="24"/>
      <c r="B5" s="24"/>
      <c r="C5" s="7" t="s">
        <v>3</v>
      </c>
      <c r="D5" s="8" t="s">
        <v>4</v>
      </c>
      <c r="E5" s="7" t="s">
        <v>3</v>
      </c>
      <c r="F5" s="8" t="s">
        <v>4</v>
      </c>
      <c r="G5" s="7" t="s">
        <v>3</v>
      </c>
      <c r="H5" s="8" t="s">
        <v>4</v>
      </c>
      <c r="I5" s="26"/>
      <c r="J5" s="6"/>
    </row>
    <row r="6" s="3" customFormat="true" ht="17.15" hidden="false" customHeight="true" outlineLevel="0" collapsed="false">
      <c r="A6" s="9" t="s">
        <v>5</v>
      </c>
      <c r="B6" s="9"/>
      <c r="C6" s="10" t="n">
        <f aca="false">C7+C10</f>
        <v>205459</v>
      </c>
      <c r="D6" s="11" t="n">
        <v>100</v>
      </c>
      <c r="E6" s="10" t="n">
        <v>205896</v>
      </c>
      <c r="F6" s="11" t="n">
        <v>100</v>
      </c>
      <c r="G6" s="10" t="n">
        <v>163447</v>
      </c>
      <c r="H6" s="11" t="n">
        <v>100</v>
      </c>
      <c r="I6" s="27" t="n">
        <f aca="false">(C6-E6)/E6*100</f>
        <v>-0.212243074173369</v>
      </c>
      <c r="J6" s="12" t="n">
        <f aca="false">(POWER((C6/G6),1/8)-1)*100</f>
        <v>2.90074689037974</v>
      </c>
    </row>
    <row r="7" s="3" customFormat="true" ht="17.15" hidden="false" customHeight="true" outlineLevel="0" collapsed="false">
      <c r="A7" s="28" t="s">
        <v>17</v>
      </c>
      <c r="B7" s="9" t="s">
        <v>18</v>
      </c>
      <c r="C7" s="29" t="n">
        <f aca="false">SUM(C8:C9)</f>
        <v>159145</v>
      </c>
      <c r="D7" s="30" t="n">
        <f aca="false">C7/C6*100</f>
        <v>77.4582763471058</v>
      </c>
      <c r="E7" s="29" t="n">
        <v>161280</v>
      </c>
      <c r="F7" s="30" t="n">
        <v>78.3308077864553</v>
      </c>
      <c r="G7" s="29" t="n">
        <v>129367</v>
      </c>
      <c r="H7" s="30" t="n">
        <v>79.1492043292321</v>
      </c>
      <c r="I7" s="27" t="n">
        <f aca="false">(C7-E7)/E7*100</f>
        <v>-1.32378472222222</v>
      </c>
      <c r="J7" s="12" t="n">
        <f aca="false">(POWER((C7/G7),1/8)-1)*100</f>
        <v>2.62334974807354</v>
      </c>
    </row>
    <row r="8" s="3" customFormat="true" ht="16.65" hidden="false" customHeight="false" outlineLevel="0" collapsed="false">
      <c r="A8" s="28"/>
      <c r="B8" s="31" t="s">
        <v>19</v>
      </c>
      <c r="C8" s="32" t="n">
        <v>48821</v>
      </c>
      <c r="D8" s="33" t="n">
        <f aca="false">C8/C6*100</f>
        <v>23.7619184362817</v>
      </c>
      <c r="E8" s="32" t="n">
        <v>48654</v>
      </c>
      <c r="F8" s="33" t="n">
        <v>23.6303765007577</v>
      </c>
      <c r="G8" s="32" t="n">
        <v>36363</v>
      </c>
      <c r="H8" s="33" t="n">
        <v>22.2475787258255</v>
      </c>
      <c r="I8" s="27" t="n">
        <f aca="false">(C8-E8)/E8*100</f>
        <v>0.343240021375427</v>
      </c>
      <c r="J8" s="12" t="n">
        <f aca="false">(POWER((C8/G8),1/8)-1)*100</f>
        <v>3.75125783404602</v>
      </c>
    </row>
    <row r="9" s="3" customFormat="true" ht="16.65" hidden="false" customHeight="false" outlineLevel="0" collapsed="false">
      <c r="A9" s="28"/>
      <c r="B9" s="31" t="s">
        <v>20</v>
      </c>
      <c r="C9" s="32" t="n">
        <v>110324</v>
      </c>
      <c r="D9" s="33" t="n">
        <f aca="false">C9/C6*100</f>
        <v>53.6963579108241</v>
      </c>
      <c r="E9" s="32" t="n">
        <v>112626</v>
      </c>
      <c r="F9" s="33" t="n">
        <v>54.7004312856976</v>
      </c>
      <c r="G9" s="32" t="n">
        <v>93004</v>
      </c>
      <c r="H9" s="33" t="n">
        <v>56.9016256034066</v>
      </c>
      <c r="I9" s="27" t="n">
        <f aca="false">(C9-E9)/E9*100</f>
        <v>-2.04393301724291</v>
      </c>
      <c r="J9" s="12" t="n">
        <f aca="false">(POWER((C9/G9),1/8)-1)*100</f>
        <v>2.15768587382219</v>
      </c>
    </row>
    <row r="10" s="3" customFormat="true" ht="17.15" hidden="false" customHeight="true" outlineLevel="0" collapsed="false">
      <c r="A10" s="28" t="s">
        <v>21</v>
      </c>
      <c r="B10" s="9" t="s">
        <v>18</v>
      </c>
      <c r="C10" s="29" t="n">
        <f aca="false">C11+C12</f>
        <v>46314</v>
      </c>
      <c r="D10" s="30" t="n">
        <f aca="false">C10/C6*100</f>
        <v>22.5417236528943</v>
      </c>
      <c r="E10" s="29" t="n">
        <v>44616</v>
      </c>
      <c r="F10" s="30" t="n">
        <v>21.6691922135447</v>
      </c>
      <c r="G10" s="29" t="n">
        <v>34080</v>
      </c>
      <c r="H10" s="30" t="n">
        <v>20.8507956707679</v>
      </c>
      <c r="I10" s="27" t="n">
        <f aca="false">(C10-E10)/E10*100</f>
        <v>3.80580957504034</v>
      </c>
      <c r="J10" s="12" t="n">
        <f aca="false">(POWER((C10/G10),1/8)-1)*100</f>
        <v>3.90862265899679</v>
      </c>
    </row>
    <row r="11" s="3" customFormat="true" ht="16.65" hidden="false" customHeight="false" outlineLevel="0" collapsed="false">
      <c r="A11" s="28"/>
      <c r="B11" s="31" t="s">
        <v>19</v>
      </c>
      <c r="C11" s="32" t="n">
        <v>15077</v>
      </c>
      <c r="D11" s="33" t="n">
        <f aca="false">C11/C6*100</f>
        <v>7.33820372921118</v>
      </c>
      <c r="E11" s="32" t="n">
        <v>15104</v>
      </c>
      <c r="F11" s="33" t="n">
        <v>7.33574231650931</v>
      </c>
      <c r="G11" s="32" t="n">
        <v>11769</v>
      </c>
      <c r="H11" s="33" t="n">
        <v>7.20049924440338</v>
      </c>
      <c r="I11" s="27" t="n">
        <f aca="false">(C11-E11)/E11*100</f>
        <v>-0.178760593220339</v>
      </c>
      <c r="J11" s="12" t="n">
        <f aca="false">(POWER((C11/G11),1/8)-1)*100</f>
        <v>3.14470105845421</v>
      </c>
    </row>
    <row r="12" s="3" customFormat="true" ht="16.65" hidden="false" customHeight="false" outlineLevel="0" collapsed="false">
      <c r="A12" s="28"/>
      <c r="B12" s="31" t="s">
        <v>20</v>
      </c>
      <c r="C12" s="34" t="n">
        <v>31237</v>
      </c>
      <c r="D12" s="35" t="n">
        <f aca="false">C12/C6*100</f>
        <v>15.2035199236831</v>
      </c>
      <c r="E12" s="34" t="n">
        <v>29512</v>
      </c>
      <c r="F12" s="35" t="n">
        <v>14.3334498970354</v>
      </c>
      <c r="G12" s="34" t="n">
        <v>22311</v>
      </c>
      <c r="H12" s="35" t="n">
        <v>13.6502964263645</v>
      </c>
      <c r="I12" s="27" t="n">
        <f aca="false">(C12-E12)/E12*100</f>
        <v>5.84507996747086</v>
      </c>
      <c r="J12" s="12" t="n">
        <f aca="false">(POWER((C12/G12),1/8)-1)*100</f>
        <v>4.29627200773894</v>
      </c>
    </row>
    <row r="13" s="18" customFormat="true" ht="15" hidden="false" customHeight="false" outlineLevel="0" collapsed="false">
      <c r="A13" s="18" t="s">
        <v>22</v>
      </c>
    </row>
    <row r="14" s="18" customFormat="true" ht="15" hidden="false" customHeight="false" outlineLevel="0" collapsed="false">
      <c r="A14" s="18" t="s">
        <v>23</v>
      </c>
    </row>
    <row r="15" s="18" customFormat="true" ht="15" hidden="false" customHeight="false" outlineLevel="0" collapsed="false">
      <c r="A15" s="18" t="s">
        <v>24</v>
      </c>
    </row>
    <row r="16" s="3" customFormat="true" ht="15" hidden="false" customHeight="false" outlineLevel="0" collapsed="false"/>
    <row r="17" s="3" customFormat="true" ht="15" hidden="false" customHeight="false" outlineLevel="0" collapsed="false"/>
    <row r="22" customFormat="false" ht="15" hidden="false" customHeight="false" outlineLevel="0" collapsed="false">
      <c r="E22" s="1"/>
    </row>
  </sheetData>
  <mergeCells count="9">
    <mergeCell ref="A4:B5"/>
    <mergeCell ref="C4:D4"/>
    <mergeCell ref="E4:F4"/>
    <mergeCell ref="G4:H4"/>
    <mergeCell ref="I4:I5"/>
    <mergeCell ref="J4:J5"/>
    <mergeCell ref="A6:B6"/>
    <mergeCell ref="A7:A9"/>
    <mergeCell ref="A10:A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5" activeCellId="0" sqref="A15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30.89"/>
  </cols>
  <sheetData>
    <row r="1" customFormat="false" ht="15" hidden="false" customHeight="false" outlineLevel="0" collapsed="false">
      <c r="A1" s="23" t="s">
        <v>25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false" ht="15" hidden="false" customHeight="false" outlineLevel="0" collapsed="false">
      <c r="A2" s="36"/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32.8" hidden="false" customHeight="false" outlineLevel="0" collapsed="false">
      <c r="A4" s="37"/>
      <c r="B4" s="38" t="s">
        <v>26</v>
      </c>
      <c r="C4" s="38" t="s">
        <v>27</v>
      </c>
      <c r="D4" s="38" t="s">
        <v>28</v>
      </c>
      <c r="E4" s="38" t="s">
        <v>29</v>
      </c>
      <c r="F4" s="38" t="s">
        <v>30</v>
      </c>
      <c r="G4" s="38" t="s">
        <v>31</v>
      </c>
      <c r="H4" s="38" t="s">
        <v>32</v>
      </c>
      <c r="I4" s="38" t="s">
        <v>33</v>
      </c>
      <c r="J4" s="38" t="s">
        <v>34</v>
      </c>
      <c r="K4" s="38" t="s">
        <v>35</v>
      </c>
      <c r="L4" s="38" t="s">
        <v>36</v>
      </c>
      <c r="M4" s="38" t="s">
        <v>37</v>
      </c>
      <c r="N4" s="38" t="s">
        <v>38</v>
      </c>
      <c r="O4" s="38" t="s">
        <v>39</v>
      </c>
      <c r="P4" s="38" t="s">
        <v>40</v>
      </c>
      <c r="Q4" s="39" t="s">
        <v>41</v>
      </c>
    </row>
    <row r="5" customFormat="false" ht="15" hidden="false" customHeight="false" outlineLevel="0" collapsed="false">
      <c r="A5" s="40" t="s">
        <v>5</v>
      </c>
      <c r="B5" s="41" t="n">
        <v>3.95817118035035</v>
      </c>
      <c r="C5" s="41" t="n">
        <v>8.96440114585104</v>
      </c>
      <c r="D5" s="41" t="n">
        <v>54.5743105491457</v>
      </c>
      <c r="E5" s="41" t="n">
        <v>64.9979731236666</v>
      </c>
      <c r="F5" s="41" t="n">
        <v>60.9756097560976</v>
      </c>
      <c r="G5" s="41" t="n">
        <v>59.0408009766513</v>
      </c>
      <c r="H5" s="41" t="n">
        <v>50.3751432946784</v>
      </c>
      <c r="I5" s="41" t="n">
        <v>44.5432305311181</v>
      </c>
      <c r="J5" s="41" t="n">
        <v>39.6610897105968</v>
      </c>
      <c r="K5" s="41" t="n">
        <v>35.3630355465515</v>
      </c>
      <c r="L5" s="41" t="n">
        <v>26.865029720527</v>
      </c>
      <c r="M5" s="41" t="n">
        <v>17.8244059961925</v>
      </c>
      <c r="N5" s="41" t="n">
        <v>11.1407201063014</v>
      </c>
      <c r="O5" s="41" t="n">
        <v>6.88829615400073</v>
      </c>
      <c r="P5" s="41" t="n">
        <v>5.0217069519459</v>
      </c>
      <c r="Q5" s="41" t="n">
        <v>3.57154165215464</v>
      </c>
      <c r="R5" s="42"/>
    </row>
    <row r="6" customFormat="false" ht="15" hidden="false" customHeight="false" outlineLevel="0" collapsed="false">
      <c r="A6" s="43" t="s">
        <v>19</v>
      </c>
      <c r="B6" s="44" t="n">
        <v>3.6727415744292</v>
      </c>
      <c r="C6" s="44" t="n">
        <v>6.31487382798451</v>
      </c>
      <c r="D6" s="44" t="n">
        <v>37.3454732105594</v>
      </c>
      <c r="E6" s="44" t="n">
        <v>40.9712819695949</v>
      </c>
      <c r="F6" s="44" t="n">
        <v>40.7161414769747</v>
      </c>
      <c r="G6" s="44" t="n">
        <v>37.0995438563398</v>
      </c>
      <c r="H6" s="44" t="n">
        <v>28.8257268023045</v>
      </c>
      <c r="I6" s="44" t="n">
        <v>25.201000335249</v>
      </c>
      <c r="J6" s="44" t="n">
        <v>22.5553073430857</v>
      </c>
      <c r="K6" s="44" t="n">
        <v>19.6491656254961</v>
      </c>
      <c r="L6" s="44" t="n">
        <v>15.8220754297315</v>
      </c>
      <c r="M6" s="44" t="n">
        <v>10.8833121958361</v>
      </c>
      <c r="N6" s="44" t="n">
        <v>6.62621378957096</v>
      </c>
      <c r="O6" s="44" t="n">
        <v>4.39636140099935</v>
      </c>
      <c r="P6" s="44" t="n">
        <v>3.29680994866181</v>
      </c>
      <c r="Q6" s="44" t="n">
        <v>2.82231402916046</v>
      </c>
      <c r="R6" s="42"/>
    </row>
    <row r="7" customFormat="false" ht="15" hidden="false" customHeight="false" outlineLevel="0" collapsed="false">
      <c r="A7" s="43" t="s">
        <v>42</v>
      </c>
      <c r="B7" s="44" t="n">
        <v>4.23116889434692</v>
      </c>
      <c r="C7" s="44" t="n">
        <v>11.4911585381053</v>
      </c>
      <c r="D7" s="44" t="n">
        <v>70.9838778507091</v>
      </c>
      <c r="E7" s="44" t="n">
        <v>87.5636893803356</v>
      </c>
      <c r="F7" s="44" t="n">
        <v>80.3614834020386</v>
      </c>
      <c r="G7" s="44" t="n">
        <v>81.1047669913613</v>
      </c>
      <c r="H7" s="44" t="n">
        <v>72.6394697515673</v>
      </c>
      <c r="I7" s="44" t="n">
        <v>64.9596779463854</v>
      </c>
      <c r="J7" s="44" t="n">
        <v>57.6408712406326</v>
      </c>
      <c r="K7" s="44" t="n">
        <v>51.4942029262096</v>
      </c>
      <c r="L7" s="44" t="n">
        <v>38.1850542858685</v>
      </c>
      <c r="M7" s="44" t="n">
        <v>25.1136435205596</v>
      </c>
      <c r="N7" s="44" t="n">
        <v>16.0212196928672</v>
      </c>
      <c r="O7" s="44" t="n">
        <v>9.71785624851638</v>
      </c>
      <c r="P7" s="44" t="n">
        <v>7.06298728247864</v>
      </c>
      <c r="Q7" s="44" t="n">
        <v>4.68527807947687</v>
      </c>
      <c r="R7" s="42"/>
    </row>
    <row r="8" customFormat="false" ht="27.75" hidden="false" customHeight="true" outlineLevel="0" collapsed="false">
      <c r="A8" s="45" t="s">
        <v>43</v>
      </c>
      <c r="B8" s="46" t="n">
        <f aca="false">B7/B6</f>
        <v>1.15204645047876</v>
      </c>
      <c r="C8" s="46" t="n">
        <f aca="false">C7/C6</f>
        <v>1.81969724987726</v>
      </c>
      <c r="D8" s="46" t="n">
        <f aca="false">D7/D6</f>
        <v>1.90073579870019</v>
      </c>
      <c r="E8" s="46" t="n">
        <f aca="false">E7/E6</f>
        <v>2.13719671855319</v>
      </c>
      <c r="F8" s="46" t="n">
        <f aca="false">F7/F6</f>
        <v>1.97370085884694</v>
      </c>
      <c r="G8" s="46" t="n">
        <f aca="false">G7/G6</f>
        <v>2.18613919635838</v>
      </c>
      <c r="H8" s="46" t="n">
        <f aca="false">H7/H6</f>
        <v>2.51995275781772</v>
      </c>
      <c r="I8" s="46" t="n">
        <f aca="false">I7/I6</f>
        <v>2.57766267537902</v>
      </c>
      <c r="J8" s="46" t="n">
        <f aca="false">J7/J6</f>
        <v>2.55553472909348</v>
      </c>
      <c r="K8" s="46" t="n">
        <f aca="false">K7/K6</f>
        <v>2.62068140233865</v>
      </c>
      <c r="L8" s="46" t="n">
        <f aca="false">L7/L6</f>
        <v>2.41340363060806</v>
      </c>
      <c r="M8" s="46" t="n">
        <f aca="false">M7/M6</f>
        <v>2.3075368112814</v>
      </c>
      <c r="N8" s="46" t="n">
        <f aca="false">N7/N6</f>
        <v>2.41785432852817</v>
      </c>
      <c r="O8" s="46" t="n">
        <f aca="false">O7/O6</f>
        <v>2.21043161881719</v>
      </c>
      <c r="P8" s="46" t="n">
        <f aca="false">P7/P6</f>
        <v>2.14237016766633</v>
      </c>
      <c r="Q8" s="46" t="n">
        <f aca="false">Q7/Q6</f>
        <v>1.66008389961856</v>
      </c>
      <c r="R8" s="42"/>
    </row>
    <row r="9" customFormat="false" ht="15" hidden="false" customHeight="false" outlineLevel="0" collapsed="false">
      <c r="A9" s="47" t="s">
        <v>44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9"/>
      <c r="M9" s="49"/>
      <c r="N9" s="49"/>
      <c r="O9" s="49"/>
      <c r="P9" s="49"/>
      <c r="Q9" s="49"/>
    </row>
    <row r="10" customFormat="false" ht="15" hidden="false" customHeight="false" outlineLevel="0" collapsed="false">
      <c r="A10" s="47" t="s">
        <v>23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customFormat="false" ht="15" hidden="false" customHeight="false" outlineLevel="0" collapsed="false">
      <c r="A11" s="47" t="s">
        <v>45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customFormat="false" ht="15" hidden="false" customHeight="false" outlineLevel="0" collapsed="false">
      <c r="A12" s="3" t="s">
        <v>46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4" customFormat="false" ht="15" hidden="false" customHeight="false" outlineLevel="0" collapsed="false">
      <c r="P14" s="1"/>
    </row>
    <row r="17" customFormat="false" ht="15" hidden="false" customHeight="false" outlineLevel="0" collapsed="false">
      <c r="P17" s="1"/>
      <c r="Q17" s="1"/>
      <c r="R17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F36" activeCellId="0" sqref="F36"/>
    </sheetView>
  </sheetViews>
  <sheetFormatPr defaultColWidth="11.43359375" defaultRowHeight="15" zeroHeight="false" outlineLevelRow="0" outlineLevelCol="0"/>
  <cols>
    <col collapsed="false" customWidth="true" hidden="false" outlineLevel="0" max="1" min="1" style="3" width="40"/>
    <col collapsed="false" customWidth="false" hidden="false" outlineLevel="0" max="2" min="2" style="3" width="11.43"/>
    <col collapsed="false" customWidth="true" hidden="false" outlineLevel="0" max="3" min="3" style="3" width="17.42"/>
    <col collapsed="false" customWidth="true" hidden="false" outlineLevel="0" max="4" min="4" style="3" width="14"/>
    <col collapsed="false" customWidth="true" hidden="false" outlineLevel="0" max="5" min="5" style="3" width="18.57"/>
    <col collapsed="false" customWidth="true" hidden="false" outlineLevel="0" max="6" min="6" style="3" width="16"/>
    <col collapsed="false" customWidth="false" hidden="false" outlineLevel="0" max="16384" min="7" style="3" width="11.43"/>
  </cols>
  <sheetData>
    <row r="1" customFormat="false" ht="15" hidden="false" customHeight="false" outlineLevel="0" collapsed="false">
      <c r="A1" s="2" t="s">
        <v>47</v>
      </c>
    </row>
    <row r="2" customFormat="false" ht="15" hidden="false" customHeight="false" outlineLevel="0" collapsed="false">
      <c r="A2" s="2"/>
    </row>
    <row r="4" customFormat="false" ht="15" hidden="false" customHeight="false" outlineLevel="0" collapsed="false">
      <c r="A4" s="50"/>
      <c r="B4" s="51" t="n">
        <v>2024</v>
      </c>
      <c r="C4" s="51"/>
      <c r="D4" s="51"/>
      <c r="E4" s="51"/>
      <c r="F4" s="51"/>
    </row>
    <row r="5" customFormat="false" ht="16.5" hidden="false" customHeight="true" outlineLevel="0" collapsed="false">
      <c r="A5" s="50"/>
      <c r="B5" s="52" t="s">
        <v>3</v>
      </c>
      <c r="C5" s="53" t="s">
        <v>4</v>
      </c>
      <c r="D5" s="54" t="s">
        <v>48</v>
      </c>
      <c r="E5" s="52" t="s">
        <v>49</v>
      </c>
      <c r="F5" s="52" t="s">
        <v>50</v>
      </c>
    </row>
    <row r="6" customFormat="false" ht="17.9" hidden="false" customHeight="false" outlineLevel="0" collapsed="false">
      <c r="A6" s="55" t="s">
        <v>5</v>
      </c>
      <c r="B6" s="56" t="n">
        <v>136407</v>
      </c>
      <c r="C6" s="57" t="n">
        <v>100</v>
      </c>
      <c r="D6" s="58" t="n">
        <v>83</v>
      </c>
      <c r="E6" s="59" t="n">
        <v>24</v>
      </c>
      <c r="F6" s="60" t="n">
        <v>84.24</v>
      </c>
    </row>
    <row r="7" customFormat="false" ht="32.8" hidden="false" customHeight="false" outlineLevel="0" collapsed="false">
      <c r="A7" s="13" t="s">
        <v>6</v>
      </c>
      <c r="B7" s="61" t="n">
        <v>319</v>
      </c>
      <c r="C7" s="62" t="s">
        <v>7</v>
      </c>
      <c r="D7" s="63" t="n">
        <v>91</v>
      </c>
      <c r="E7" s="64" t="n">
        <v>14</v>
      </c>
      <c r="F7" s="65" t="n">
        <v>81</v>
      </c>
    </row>
    <row r="8" customFormat="false" ht="17.9" hidden="false" customHeight="false" outlineLevel="0" collapsed="false">
      <c r="A8" s="66" t="s">
        <v>8</v>
      </c>
      <c r="B8" s="61" t="n">
        <v>14109</v>
      </c>
      <c r="C8" s="62" t="n">
        <v>10.2973580295395</v>
      </c>
      <c r="D8" s="63" t="n">
        <v>88</v>
      </c>
      <c r="E8" s="64" t="n">
        <v>17</v>
      </c>
      <c r="F8" s="65" t="n">
        <v>85</v>
      </c>
    </row>
    <row r="9" customFormat="false" ht="17.9" hidden="false" customHeight="false" outlineLevel="0" collapsed="false">
      <c r="A9" s="66" t="s">
        <v>9</v>
      </c>
      <c r="B9" s="61" t="n">
        <v>53626</v>
      </c>
      <c r="C9" s="62" t="n">
        <v>39</v>
      </c>
      <c r="D9" s="63" t="n">
        <v>83</v>
      </c>
      <c r="E9" s="64" t="n">
        <v>25</v>
      </c>
      <c r="F9" s="65" t="n">
        <v>84</v>
      </c>
    </row>
    <row r="10" customFormat="false" ht="17.9" hidden="false" customHeight="false" outlineLevel="0" collapsed="false">
      <c r="A10" s="66" t="s">
        <v>10</v>
      </c>
      <c r="B10" s="61" t="n">
        <v>227</v>
      </c>
      <c r="C10" s="62" t="s">
        <v>7</v>
      </c>
      <c r="D10" s="63" t="n">
        <v>74</v>
      </c>
      <c r="E10" s="64" t="n">
        <v>4</v>
      </c>
      <c r="F10" s="65" t="n">
        <v>84</v>
      </c>
    </row>
    <row r="11" customFormat="false" ht="17.9" hidden="false" customHeight="false" outlineLevel="0" collapsed="false">
      <c r="A11" s="66" t="s">
        <v>11</v>
      </c>
      <c r="B11" s="61" t="n">
        <v>67806</v>
      </c>
      <c r="C11" s="62" t="n">
        <v>50</v>
      </c>
      <c r="D11" s="63" t="n">
        <v>82</v>
      </c>
      <c r="E11" s="64" t="n">
        <v>24</v>
      </c>
      <c r="F11" s="65" t="n">
        <v>85</v>
      </c>
    </row>
    <row r="12" customFormat="false" ht="34.3" hidden="false" customHeight="false" outlineLevel="0" collapsed="false">
      <c r="A12" s="66" t="s">
        <v>51</v>
      </c>
      <c r="B12" s="61" t="n">
        <v>320</v>
      </c>
      <c r="C12" s="62" t="s">
        <v>7</v>
      </c>
      <c r="D12" s="63" t="n">
        <v>79</v>
      </c>
      <c r="E12" s="64" t="n">
        <v>14</v>
      </c>
      <c r="F12" s="65" t="n">
        <v>86</v>
      </c>
    </row>
    <row r="13" s="20" customFormat="true" ht="15" hidden="false" customHeight="false" outlineLevel="0" collapsed="false">
      <c r="A13" s="67" t="s">
        <v>52</v>
      </c>
      <c r="B13" s="68"/>
    </row>
    <row r="14" s="20" customFormat="true" ht="15" hidden="false" customHeight="false" outlineLevel="0" collapsed="false">
      <c r="A14" s="69" t="s">
        <v>23</v>
      </c>
      <c r="B14" s="68"/>
    </row>
    <row r="15" s="20" customFormat="true" ht="15" hidden="false" customHeight="false" outlineLevel="0" collapsed="false">
      <c r="A15" s="67" t="s">
        <v>53</v>
      </c>
      <c r="B15" s="68"/>
    </row>
  </sheetData>
  <mergeCells count="2">
    <mergeCell ref="A4:A5"/>
    <mergeCell ref="B4:F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0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7" activeCellId="0" sqref="A17"/>
    </sheetView>
  </sheetViews>
  <sheetFormatPr defaultColWidth="10.6796875" defaultRowHeight="15" zeroHeight="false" outlineLevelRow="0" outlineLevelCol="0"/>
  <sheetData>
    <row r="1" customFormat="false" ht="14.25" hidden="false" customHeight="true" outlineLevel="0" collapsed="false">
      <c r="A1" s="23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1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33.75" hidden="false" customHeight="true" outlineLevel="0" collapsed="false">
      <c r="A4" s="70"/>
      <c r="B4" s="70"/>
      <c r="C4" s="70" t="s">
        <v>55</v>
      </c>
      <c r="D4" s="71" t="s">
        <v>56</v>
      </c>
      <c r="E4" s="71" t="s">
        <v>29</v>
      </c>
      <c r="F4" s="71" t="s">
        <v>30</v>
      </c>
      <c r="G4" s="71" t="s">
        <v>31</v>
      </c>
      <c r="H4" s="71" t="s">
        <v>32</v>
      </c>
      <c r="I4" s="71" t="s">
        <v>33</v>
      </c>
      <c r="J4" s="71" t="s">
        <v>34</v>
      </c>
      <c r="K4" s="71" t="s">
        <v>35</v>
      </c>
      <c r="L4" s="71" t="s">
        <v>36</v>
      </c>
      <c r="M4" s="71" t="s">
        <v>37</v>
      </c>
      <c r="N4" s="71" t="s">
        <v>38</v>
      </c>
      <c r="O4" s="71" t="s">
        <v>39</v>
      </c>
      <c r="P4" s="71" t="s">
        <v>40</v>
      </c>
      <c r="Q4" s="71" t="s">
        <v>41</v>
      </c>
      <c r="R4" s="3"/>
    </row>
    <row r="5" customFormat="false" ht="17.15" hidden="false" customHeight="true" outlineLevel="0" collapsed="false">
      <c r="A5" s="28" t="s">
        <v>57</v>
      </c>
      <c r="B5" s="28"/>
      <c r="C5" s="72" t="n">
        <v>2016</v>
      </c>
      <c r="D5" s="73" t="n">
        <v>11.4</v>
      </c>
      <c r="E5" s="73" t="n">
        <v>24</v>
      </c>
      <c r="F5" s="73" t="n">
        <v>15.8</v>
      </c>
      <c r="G5" s="73" t="n">
        <v>11.5</v>
      </c>
      <c r="H5" s="73" t="n">
        <v>9.1</v>
      </c>
      <c r="I5" s="73" t="n">
        <v>7.4</v>
      </c>
      <c r="J5" s="73" t="n">
        <v>6.5</v>
      </c>
      <c r="K5" s="73" t="n">
        <v>5.1</v>
      </c>
      <c r="L5" s="73" t="n">
        <v>3.6</v>
      </c>
      <c r="M5" s="73" t="n">
        <v>2.3</v>
      </c>
      <c r="N5" s="73" t="n">
        <v>1.5</v>
      </c>
      <c r="O5" s="73" t="n">
        <v>1</v>
      </c>
      <c r="P5" s="73" t="n">
        <v>0.5</v>
      </c>
      <c r="Q5" s="73" t="n">
        <v>0.5</v>
      </c>
      <c r="R5" s="3"/>
    </row>
    <row r="6" customFormat="false" ht="17.15" hidden="false" customHeight="true" outlineLevel="0" collapsed="false">
      <c r="A6" s="28" t="s">
        <v>57</v>
      </c>
      <c r="B6" s="28"/>
      <c r="C6" s="72" t="n">
        <v>2017</v>
      </c>
      <c r="D6" s="73" t="n">
        <v>11.7</v>
      </c>
      <c r="E6" s="73" t="n">
        <v>24</v>
      </c>
      <c r="F6" s="73" t="n">
        <v>15.2</v>
      </c>
      <c r="G6" s="73" t="n">
        <v>11</v>
      </c>
      <c r="H6" s="73" t="n">
        <v>9.3</v>
      </c>
      <c r="I6" s="73" t="n">
        <v>7.5</v>
      </c>
      <c r="J6" s="73" t="n">
        <v>6.2</v>
      </c>
      <c r="K6" s="73" t="n">
        <v>5.2</v>
      </c>
      <c r="L6" s="73" t="n">
        <v>3.8</v>
      </c>
      <c r="M6" s="73" t="n">
        <v>2.5</v>
      </c>
      <c r="N6" s="73" t="n">
        <v>1.6</v>
      </c>
      <c r="O6" s="73" t="n">
        <v>1.1</v>
      </c>
      <c r="P6" s="73" t="n">
        <v>0.6</v>
      </c>
      <c r="Q6" s="73" t="n">
        <v>0.5</v>
      </c>
      <c r="R6" s="3"/>
    </row>
    <row r="7" customFormat="false" ht="17.15" hidden="false" customHeight="true" outlineLevel="0" collapsed="false">
      <c r="A7" s="28" t="s">
        <v>57</v>
      </c>
      <c r="B7" s="28"/>
      <c r="C7" s="72" t="n">
        <v>2018</v>
      </c>
      <c r="D7" s="73" t="n">
        <v>11.4</v>
      </c>
      <c r="E7" s="73" t="n">
        <v>24.4</v>
      </c>
      <c r="F7" s="73" t="n">
        <v>14.6</v>
      </c>
      <c r="G7" s="73" t="n">
        <v>11.2</v>
      </c>
      <c r="H7" s="73" t="n">
        <v>9.4</v>
      </c>
      <c r="I7" s="73" t="n">
        <v>7.6</v>
      </c>
      <c r="J7" s="73" t="n">
        <v>6.2</v>
      </c>
      <c r="K7" s="73" t="n">
        <v>5.2</v>
      </c>
      <c r="L7" s="73" t="n">
        <v>3.8</v>
      </c>
      <c r="M7" s="73" t="n">
        <v>2.5</v>
      </c>
      <c r="N7" s="73" t="n">
        <v>1.6</v>
      </c>
      <c r="O7" s="73" t="n">
        <v>1</v>
      </c>
      <c r="P7" s="73" t="n">
        <v>0.6</v>
      </c>
      <c r="Q7" s="73" t="n">
        <v>0.5</v>
      </c>
      <c r="R7" s="3"/>
    </row>
    <row r="8" customFormat="false" ht="17.15" hidden="false" customHeight="true" outlineLevel="0" collapsed="false">
      <c r="A8" s="28" t="s">
        <v>57</v>
      </c>
      <c r="B8" s="28"/>
      <c r="C8" s="72" t="n">
        <v>2019</v>
      </c>
      <c r="D8" s="73" t="n">
        <v>10.9</v>
      </c>
      <c r="E8" s="73" t="n">
        <v>23.4</v>
      </c>
      <c r="F8" s="73" t="n">
        <v>14.5</v>
      </c>
      <c r="G8" s="73" t="n">
        <v>11.1</v>
      </c>
      <c r="H8" s="73" t="n">
        <v>9.7</v>
      </c>
      <c r="I8" s="73" t="n">
        <v>8.1</v>
      </c>
      <c r="J8" s="73" t="n">
        <v>6.3</v>
      </c>
      <c r="K8" s="73" t="n">
        <v>5.3</v>
      </c>
      <c r="L8" s="73" t="n">
        <v>4</v>
      </c>
      <c r="M8" s="73" t="n">
        <v>2.6</v>
      </c>
      <c r="N8" s="73" t="n">
        <v>1.7</v>
      </c>
      <c r="O8" s="73" t="n">
        <v>1.1</v>
      </c>
      <c r="P8" s="73" t="n">
        <v>0.7</v>
      </c>
      <c r="Q8" s="73" t="n">
        <v>0.5</v>
      </c>
      <c r="R8" s="3"/>
    </row>
    <row r="9" customFormat="false" ht="17.15" hidden="false" customHeight="true" outlineLevel="0" collapsed="false">
      <c r="A9" s="28" t="s">
        <v>57</v>
      </c>
      <c r="B9" s="28"/>
      <c r="C9" s="72" t="n">
        <v>2020</v>
      </c>
      <c r="D9" s="73" t="n">
        <v>9.3</v>
      </c>
      <c r="E9" s="73" t="n">
        <v>22.7</v>
      </c>
      <c r="F9" s="73" t="n">
        <v>14.9</v>
      </c>
      <c r="G9" s="73" t="n">
        <v>11.3</v>
      </c>
      <c r="H9" s="73" t="n">
        <v>9.8</v>
      </c>
      <c r="I9" s="73" t="n">
        <v>8.4</v>
      </c>
      <c r="J9" s="73" t="n">
        <v>6.5</v>
      </c>
      <c r="K9" s="73" t="n">
        <v>5.6</v>
      </c>
      <c r="L9" s="73" t="n">
        <v>4.2</v>
      </c>
      <c r="M9" s="73" t="n">
        <v>2.9</v>
      </c>
      <c r="N9" s="73" t="n">
        <v>1.8</v>
      </c>
      <c r="O9" s="73" t="n">
        <v>1.2</v>
      </c>
      <c r="P9" s="73" t="n">
        <v>0.8</v>
      </c>
      <c r="Q9" s="73" t="n">
        <v>0.6</v>
      </c>
      <c r="R9" s="3"/>
    </row>
    <row r="10" customFormat="false" ht="17.15" hidden="false" customHeight="true" outlineLevel="0" collapsed="false">
      <c r="A10" s="28" t="s">
        <v>57</v>
      </c>
      <c r="B10" s="28"/>
      <c r="C10" s="72" t="n">
        <v>2021</v>
      </c>
      <c r="D10" s="73" t="n">
        <v>10.6</v>
      </c>
      <c r="E10" s="73" t="n">
        <v>22.9</v>
      </c>
      <c r="F10" s="73" t="n">
        <v>14.5</v>
      </c>
      <c r="G10" s="73" t="n">
        <v>10.8</v>
      </c>
      <c r="H10" s="73" t="n">
        <v>9.5</v>
      </c>
      <c r="I10" s="73" t="n">
        <v>8.2</v>
      </c>
      <c r="J10" s="73" t="n">
        <v>6.4</v>
      </c>
      <c r="K10" s="73" t="n">
        <v>5.5</v>
      </c>
      <c r="L10" s="73" t="n">
        <v>4.1</v>
      </c>
      <c r="M10" s="73" t="n">
        <v>3</v>
      </c>
      <c r="N10" s="73" t="n">
        <v>1.8</v>
      </c>
      <c r="O10" s="73" t="n">
        <v>1.2</v>
      </c>
      <c r="P10" s="73" t="n">
        <v>0.8</v>
      </c>
      <c r="Q10" s="73" t="n">
        <v>0.7</v>
      </c>
      <c r="R10" s="3"/>
    </row>
    <row r="11" customFormat="false" ht="17.15" hidden="false" customHeight="true" outlineLevel="0" collapsed="false">
      <c r="A11" s="28" t="s">
        <v>57</v>
      </c>
      <c r="B11" s="28"/>
      <c r="C11" s="72" t="n">
        <v>2022</v>
      </c>
      <c r="D11" s="73" t="n">
        <v>9.1</v>
      </c>
      <c r="E11" s="73" t="n">
        <v>21.6</v>
      </c>
      <c r="F11" s="73" t="n">
        <v>14.8</v>
      </c>
      <c r="G11" s="73" t="n">
        <v>11.5</v>
      </c>
      <c r="H11" s="73" t="n">
        <v>10.1</v>
      </c>
      <c r="I11" s="73" t="n">
        <v>8.6</v>
      </c>
      <c r="J11" s="73" t="n">
        <v>7</v>
      </c>
      <c r="K11" s="73" t="n">
        <v>5.5</v>
      </c>
      <c r="L11" s="73" t="n">
        <v>4.3</v>
      </c>
      <c r="M11" s="73" t="n">
        <v>2.9</v>
      </c>
      <c r="N11" s="73" t="n">
        <v>1.9</v>
      </c>
      <c r="O11" s="73" t="n">
        <v>1.2</v>
      </c>
      <c r="P11" s="73" t="n">
        <v>0.8</v>
      </c>
      <c r="Q11" s="73" t="n">
        <v>0.7</v>
      </c>
      <c r="R11" s="3"/>
    </row>
    <row r="12" customFormat="false" ht="17.15" hidden="false" customHeight="true" outlineLevel="0" collapsed="false">
      <c r="A12" s="28" t="s">
        <v>57</v>
      </c>
      <c r="B12" s="28"/>
      <c r="C12" s="72" t="n">
        <v>2023</v>
      </c>
      <c r="D12" s="73" t="n">
        <v>9.7</v>
      </c>
      <c r="E12" s="73" t="n">
        <v>21.2</v>
      </c>
      <c r="F12" s="73" t="n">
        <v>14.7</v>
      </c>
      <c r="G12" s="73" t="n">
        <v>11</v>
      </c>
      <c r="H12" s="73" t="n">
        <v>10</v>
      </c>
      <c r="I12" s="73" t="n">
        <v>8.6</v>
      </c>
      <c r="J12" s="73" t="n">
        <v>7.1</v>
      </c>
      <c r="K12" s="73" t="n">
        <v>5.5</v>
      </c>
      <c r="L12" s="73" t="n">
        <v>4.4</v>
      </c>
      <c r="M12" s="73" t="n">
        <v>3.1</v>
      </c>
      <c r="N12" s="73" t="n">
        <v>1.9</v>
      </c>
      <c r="O12" s="73" t="n">
        <v>1.2</v>
      </c>
      <c r="P12" s="73" t="n">
        <v>0.8</v>
      </c>
      <c r="Q12" s="73" t="n">
        <v>0.7</v>
      </c>
      <c r="R12" s="3"/>
    </row>
    <row r="13" customFormat="false" ht="17.15" hidden="false" customHeight="true" outlineLevel="0" collapsed="false">
      <c r="A13" s="28" t="s">
        <v>57</v>
      </c>
      <c r="B13" s="28"/>
      <c r="C13" s="72" t="n">
        <v>2024</v>
      </c>
      <c r="D13" s="73" t="n">
        <v>10.4</v>
      </c>
      <c r="E13" s="73" t="n">
        <v>20.6</v>
      </c>
      <c r="F13" s="73" t="n">
        <v>14.1</v>
      </c>
      <c r="G13" s="73" t="n">
        <v>10.8</v>
      </c>
      <c r="H13" s="73" t="n">
        <v>9.9</v>
      </c>
      <c r="I13" s="73" t="n">
        <v>8.8</v>
      </c>
      <c r="J13" s="73" t="n">
        <v>7.5</v>
      </c>
      <c r="K13" s="73" t="n">
        <v>5.6</v>
      </c>
      <c r="L13" s="73" t="n">
        <v>4.6</v>
      </c>
      <c r="M13" s="73" t="n">
        <v>3.2</v>
      </c>
      <c r="N13" s="73" t="n">
        <v>1.9</v>
      </c>
      <c r="O13" s="73" t="n">
        <v>1.2</v>
      </c>
      <c r="P13" s="73" t="n">
        <v>0.8</v>
      </c>
      <c r="Q13" s="73" t="n">
        <v>0.7</v>
      </c>
      <c r="R13" s="3"/>
    </row>
    <row r="15" customFormat="false" ht="15" hidden="false" customHeight="true" outlineLevel="0" collapsed="false">
      <c r="A15" s="3" t="s">
        <v>58</v>
      </c>
    </row>
    <row r="16" customFormat="false" ht="15" hidden="false" customHeight="false" outlineLevel="0" collapsed="false">
      <c r="A16" s="3" t="s">
        <v>23</v>
      </c>
    </row>
    <row r="17" customFormat="false" ht="15" hidden="false" customHeight="false" outlineLevel="0" collapsed="false">
      <c r="A17" s="3" t="s">
        <v>59</v>
      </c>
    </row>
    <row r="20" customFormat="false" ht="15" hidden="false" customHeight="false" outlineLevel="0" collapsed="false">
      <c r="S20" s="1"/>
    </row>
  </sheetData>
  <mergeCells count="10"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T28" activeCellId="0" sqref="T28"/>
    </sheetView>
  </sheetViews>
  <sheetFormatPr defaultColWidth="11.43359375" defaultRowHeight="15" zeroHeight="false" outlineLevelRow="0" outlineLevelCol="0"/>
  <cols>
    <col collapsed="false" customWidth="true" hidden="false" outlineLevel="0" max="1" min="1" style="3" width="28.57"/>
    <col collapsed="false" customWidth="true" hidden="false" outlineLevel="0" max="2" min="2" style="3" width="12.15"/>
    <col collapsed="false" customWidth="true" hidden="false" outlineLevel="0" max="3" min="3" style="3" width="7.57"/>
    <col collapsed="false" customWidth="true" hidden="false" outlineLevel="0" max="4" min="4" style="3" width="12.42"/>
    <col collapsed="false" customWidth="true" hidden="false" outlineLevel="0" max="5" min="5" style="3" width="6.85"/>
    <col collapsed="false" customWidth="true" hidden="false" outlineLevel="0" max="6" min="6" style="3" width="11"/>
    <col collapsed="false" customWidth="true" hidden="false" outlineLevel="0" max="7" min="7" style="3" width="6.57"/>
    <col collapsed="false" customWidth="true" hidden="false" outlineLevel="0" max="8" min="8" style="3" width="12.71"/>
    <col collapsed="false" customWidth="true" hidden="false" outlineLevel="0" max="9" min="9" style="3" width="8.29"/>
    <col collapsed="false" customWidth="true" hidden="false" outlineLevel="0" max="10" min="10" style="3" width="16.57"/>
    <col collapsed="false" customWidth="true" hidden="false" outlineLevel="0" max="12" min="11" style="3" width="10.42"/>
    <col collapsed="false" customWidth="true" hidden="false" outlineLevel="0" max="13" min="13" style="3" width="5.86"/>
    <col collapsed="false" customWidth="false" hidden="false" outlineLevel="0" max="14" min="14" style="3" width="11.43"/>
    <col collapsed="false" customWidth="true" hidden="false" outlineLevel="0" max="15" min="15" style="3" width="8"/>
    <col collapsed="false" customWidth="true" hidden="false" outlineLevel="0" max="16" min="16" style="3" width="18.14"/>
    <col collapsed="false" customWidth="true" hidden="false" outlineLevel="0" max="17" min="17" style="3" width="6.43"/>
    <col collapsed="false" customWidth="true" hidden="false" outlineLevel="0" max="18" min="18" style="3" width="20.57"/>
    <col collapsed="false" customWidth="true" hidden="false" outlineLevel="0" max="19" min="19" style="3" width="22.15"/>
    <col collapsed="false" customWidth="true" hidden="false" outlineLevel="0" max="20" min="20" style="3" width="18.82"/>
    <col collapsed="false" customWidth="true" hidden="false" outlineLevel="0" max="21" min="21" style="3" width="28.14"/>
    <col collapsed="false" customWidth="false" hidden="false" outlineLevel="0" max="16384" min="22" style="3" width="11.43"/>
  </cols>
  <sheetData>
    <row r="1" customFormat="false" ht="15" hidden="false" customHeight="false" outlineLevel="0" collapsed="false">
      <c r="A1" s="2" t="s">
        <v>60</v>
      </c>
    </row>
    <row r="4" customFormat="false" ht="17.15" hidden="false" customHeight="true" outlineLevel="0" collapsed="false">
      <c r="A4" s="4"/>
      <c r="B4" s="5" t="n">
        <v>2016</v>
      </c>
      <c r="C4" s="5"/>
      <c r="D4" s="5" t="n">
        <v>2017</v>
      </c>
      <c r="E4" s="5"/>
      <c r="F4" s="5" t="n">
        <v>2018</v>
      </c>
      <c r="G4" s="5"/>
      <c r="H4" s="5" t="n">
        <v>2019</v>
      </c>
      <c r="I4" s="5"/>
      <c r="J4" s="5" t="n">
        <v>2020</v>
      </c>
      <c r="K4" s="5"/>
      <c r="L4" s="5" t="n">
        <v>2021</v>
      </c>
      <c r="M4" s="5"/>
      <c r="N4" s="5" t="n">
        <v>2022</v>
      </c>
      <c r="O4" s="5"/>
      <c r="P4" s="5" t="n">
        <v>2023</v>
      </c>
      <c r="Q4" s="5"/>
      <c r="R4" s="5" t="n">
        <v>2024</v>
      </c>
      <c r="S4" s="5"/>
      <c r="T4" s="6" t="s">
        <v>1</v>
      </c>
      <c r="U4" s="6" t="s">
        <v>2</v>
      </c>
    </row>
    <row r="5" customFormat="false" ht="18" hidden="false" customHeight="true" outlineLevel="0" collapsed="false">
      <c r="A5" s="4"/>
      <c r="B5" s="7" t="s">
        <v>3</v>
      </c>
      <c r="C5" s="8" t="s">
        <v>4</v>
      </c>
      <c r="D5" s="7" t="s">
        <v>3</v>
      </c>
      <c r="E5" s="8" t="s">
        <v>4</v>
      </c>
      <c r="F5" s="7" t="s">
        <v>3</v>
      </c>
      <c r="G5" s="8" t="s">
        <v>4</v>
      </c>
      <c r="H5" s="7" t="s">
        <v>3</v>
      </c>
      <c r="I5" s="8" t="s">
        <v>4</v>
      </c>
      <c r="J5" s="7" t="s">
        <v>3</v>
      </c>
      <c r="K5" s="8" t="s">
        <v>4</v>
      </c>
      <c r="L5" s="7" t="s">
        <v>3</v>
      </c>
      <c r="M5" s="8" t="s">
        <v>4</v>
      </c>
      <c r="N5" s="7" t="s">
        <v>3</v>
      </c>
      <c r="O5" s="8" t="s">
        <v>4</v>
      </c>
      <c r="P5" s="7" t="s">
        <v>3</v>
      </c>
      <c r="Q5" s="8" t="s">
        <v>4</v>
      </c>
      <c r="R5" s="7" t="s">
        <v>3</v>
      </c>
      <c r="S5" s="8" t="s">
        <v>4</v>
      </c>
      <c r="T5" s="6"/>
      <c r="U5" s="6"/>
    </row>
    <row r="6" customFormat="false" ht="13.5" hidden="false" customHeight="true" outlineLevel="0" collapsed="false">
      <c r="A6" s="9" t="s">
        <v>5</v>
      </c>
      <c r="B6" s="10" t="n">
        <v>163447</v>
      </c>
      <c r="C6" s="11" t="n">
        <v>100</v>
      </c>
      <c r="D6" s="10" t="n">
        <v>171894</v>
      </c>
      <c r="E6" s="11" t="n">
        <v>100</v>
      </c>
      <c r="F6" s="10" t="n">
        <v>183020</v>
      </c>
      <c r="G6" s="11" t="n">
        <v>100</v>
      </c>
      <c r="H6" s="10" t="n">
        <v>185649</v>
      </c>
      <c r="I6" s="11" t="n">
        <v>100</v>
      </c>
      <c r="J6" s="10" t="n">
        <v>168658</v>
      </c>
      <c r="K6" s="11" t="n">
        <v>100</v>
      </c>
      <c r="L6" s="10" t="n">
        <v>183418</v>
      </c>
      <c r="M6" s="11" t="n">
        <v>100</v>
      </c>
      <c r="N6" s="10" t="n">
        <v>200410</v>
      </c>
      <c r="O6" s="11" t="n">
        <v>100</v>
      </c>
      <c r="P6" s="10" t="n">
        <v>205896</v>
      </c>
      <c r="Q6" s="11" t="n">
        <v>100</v>
      </c>
      <c r="R6" s="10" t="n">
        <v>205459</v>
      </c>
      <c r="S6" s="11" t="n">
        <v>100</v>
      </c>
      <c r="T6" s="12" t="n">
        <v>-0.212243074173369</v>
      </c>
      <c r="U6" s="12" t="n">
        <v>2.90074689037974</v>
      </c>
    </row>
    <row r="7" customFormat="false" ht="64.05" hidden="false" customHeight="false" outlineLevel="0" collapsed="false">
      <c r="A7" s="13" t="s">
        <v>6</v>
      </c>
      <c r="B7" s="14" t="n">
        <v>192</v>
      </c>
      <c r="C7" s="15" t="s">
        <v>7</v>
      </c>
      <c r="D7" s="14" t="n">
        <v>182</v>
      </c>
      <c r="E7" s="15" t="s">
        <v>7</v>
      </c>
      <c r="F7" s="14" t="n">
        <v>250</v>
      </c>
      <c r="G7" s="15" t="s">
        <v>7</v>
      </c>
      <c r="H7" s="14" t="n">
        <v>260</v>
      </c>
      <c r="I7" s="15" t="s">
        <v>7</v>
      </c>
      <c r="J7" s="14" t="n">
        <v>208</v>
      </c>
      <c r="K7" s="15" t="s">
        <v>7</v>
      </c>
      <c r="L7" s="14" t="n">
        <v>219</v>
      </c>
      <c r="M7" s="15" t="s">
        <v>7</v>
      </c>
      <c r="N7" s="14" t="n">
        <v>232</v>
      </c>
      <c r="O7" s="15" t="s">
        <v>7</v>
      </c>
      <c r="P7" s="14" t="n">
        <v>267</v>
      </c>
      <c r="Q7" s="15" t="s">
        <v>7</v>
      </c>
      <c r="R7" s="14" t="n">
        <v>267</v>
      </c>
      <c r="S7" s="15" t="s">
        <v>7</v>
      </c>
      <c r="T7" s="74" t="n">
        <v>0</v>
      </c>
      <c r="U7" s="74" t="n">
        <v>4.20804637054912</v>
      </c>
    </row>
    <row r="8" customFormat="false" ht="16.65" hidden="false" customHeight="false" outlineLevel="0" collapsed="false">
      <c r="A8" s="13" t="s">
        <v>8</v>
      </c>
      <c r="B8" s="14" t="n">
        <v>16359</v>
      </c>
      <c r="C8" s="15" t="n">
        <v>10.01</v>
      </c>
      <c r="D8" s="14" t="n">
        <v>16678</v>
      </c>
      <c r="E8" s="15" t="n">
        <v>9.7</v>
      </c>
      <c r="F8" s="14" t="n">
        <v>17882</v>
      </c>
      <c r="G8" s="15" t="n">
        <v>9.77</v>
      </c>
      <c r="H8" s="14" t="n">
        <v>17525</v>
      </c>
      <c r="I8" s="15" t="n">
        <v>9.44</v>
      </c>
      <c r="J8" s="14" t="n">
        <v>15288</v>
      </c>
      <c r="K8" s="15" t="n">
        <v>9.06</v>
      </c>
      <c r="L8" s="14" t="n">
        <v>15866</v>
      </c>
      <c r="M8" s="15" t="n">
        <v>8.65</v>
      </c>
      <c r="N8" s="14" t="n">
        <v>16878</v>
      </c>
      <c r="O8" s="15" t="n">
        <v>8.42</v>
      </c>
      <c r="P8" s="14" t="n">
        <v>16910</v>
      </c>
      <c r="Q8" s="15" t="n">
        <v>8.21</v>
      </c>
      <c r="R8" s="14" t="n">
        <v>16609</v>
      </c>
      <c r="S8" s="15" t="n">
        <v>8.21</v>
      </c>
      <c r="T8" s="75" t="n">
        <v>-1.78001182732111</v>
      </c>
      <c r="U8" s="75" t="n">
        <v>0.189761225475049</v>
      </c>
    </row>
    <row r="9" customFormat="false" ht="16.65" hidden="false" customHeight="false" outlineLevel="0" collapsed="false">
      <c r="A9" s="13" t="s">
        <v>9</v>
      </c>
      <c r="B9" s="14" t="n">
        <v>85368</v>
      </c>
      <c r="C9" s="15" t="n">
        <v>52.23</v>
      </c>
      <c r="D9" s="14" t="n">
        <v>87871</v>
      </c>
      <c r="E9" s="15" t="n">
        <v>51.12</v>
      </c>
      <c r="F9" s="14" t="n">
        <v>82947</v>
      </c>
      <c r="G9" s="15" t="n">
        <v>45.32</v>
      </c>
      <c r="H9" s="14" t="n">
        <v>79556</v>
      </c>
      <c r="I9" s="15" t="n">
        <v>42.85</v>
      </c>
      <c r="J9" s="14" t="n">
        <v>68687</v>
      </c>
      <c r="K9" s="15" t="n">
        <v>40.73</v>
      </c>
      <c r="L9" s="14" t="n">
        <v>73190</v>
      </c>
      <c r="M9" s="15" t="n">
        <v>39.9</v>
      </c>
      <c r="N9" s="14" t="n">
        <v>77458</v>
      </c>
      <c r="O9" s="15" t="n">
        <v>38.65</v>
      </c>
      <c r="P9" s="14" t="n">
        <v>77747</v>
      </c>
      <c r="Q9" s="15" t="n">
        <v>37.76</v>
      </c>
      <c r="R9" s="14" t="n">
        <v>75668</v>
      </c>
      <c r="S9" s="15" t="n">
        <v>37</v>
      </c>
      <c r="T9" s="75" t="n">
        <v>-2.67405816301594</v>
      </c>
      <c r="U9" s="75" t="n">
        <v>-1.49639078344009</v>
      </c>
    </row>
    <row r="10" customFormat="false" ht="16.65" hidden="false" customHeight="false" outlineLevel="0" collapsed="false">
      <c r="A10" s="13" t="s">
        <v>10</v>
      </c>
      <c r="B10" s="14" t="n">
        <v>126</v>
      </c>
      <c r="C10" s="15" t="s">
        <v>7</v>
      </c>
      <c r="D10" s="14" t="n">
        <v>147</v>
      </c>
      <c r="E10" s="15" t="s">
        <v>7</v>
      </c>
      <c r="F10" s="14" t="n">
        <v>456</v>
      </c>
      <c r="G10" s="15" t="s">
        <v>7</v>
      </c>
      <c r="H10" s="14" t="n">
        <v>451</v>
      </c>
      <c r="I10" s="15" t="s">
        <v>7</v>
      </c>
      <c r="J10" s="14" t="n">
        <v>447</v>
      </c>
      <c r="K10" s="15" t="s">
        <v>7</v>
      </c>
      <c r="L10" s="14" t="n">
        <v>449</v>
      </c>
      <c r="M10" s="15" t="s">
        <v>7</v>
      </c>
      <c r="N10" s="14" t="n">
        <v>507</v>
      </c>
      <c r="O10" s="15" t="s">
        <v>7</v>
      </c>
      <c r="P10" s="14" t="n">
        <v>509</v>
      </c>
      <c r="Q10" s="15" t="s">
        <v>7</v>
      </c>
      <c r="R10" s="14" t="n">
        <v>703</v>
      </c>
      <c r="S10" s="15" t="s">
        <v>7</v>
      </c>
      <c r="T10" s="75" t="n">
        <v>38.1139489194499</v>
      </c>
      <c r="U10" s="75" t="n">
        <v>23.9718543875556</v>
      </c>
    </row>
    <row r="11" customFormat="false" ht="32.8" hidden="false" customHeight="false" outlineLevel="0" collapsed="false">
      <c r="A11" s="13" t="s">
        <v>11</v>
      </c>
      <c r="B11" s="14" t="n">
        <v>61137</v>
      </c>
      <c r="C11" s="15" t="n">
        <v>37.4</v>
      </c>
      <c r="D11" s="14" t="n">
        <v>66693</v>
      </c>
      <c r="E11" s="15" t="n">
        <v>38.8</v>
      </c>
      <c r="F11" s="14" t="n">
        <v>81045</v>
      </c>
      <c r="G11" s="15" t="n">
        <v>44.28</v>
      </c>
      <c r="H11" s="14" t="n">
        <v>87408</v>
      </c>
      <c r="I11" s="15" t="n">
        <v>47.08</v>
      </c>
      <c r="J11" s="14" t="n">
        <v>83657</v>
      </c>
      <c r="K11" s="15" t="n">
        <v>49.6</v>
      </c>
      <c r="L11" s="14" t="n">
        <v>93018</v>
      </c>
      <c r="M11" s="15" t="n">
        <v>50.71</v>
      </c>
      <c r="N11" s="14" t="n">
        <v>100273</v>
      </c>
      <c r="O11" s="15" t="n">
        <v>50.03</v>
      </c>
      <c r="P11" s="14" t="n">
        <v>108493</v>
      </c>
      <c r="Q11" s="15" t="n">
        <v>52.69</v>
      </c>
      <c r="R11" s="14" t="n">
        <v>110476</v>
      </c>
      <c r="S11" s="15" t="n">
        <v>54</v>
      </c>
      <c r="T11" s="76" t="n">
        <v>1.82776769008139</v>
      </c>
      <c r="U11" s="76" t="n">
        <v>7.67638761175966</v>
      </c>
    </row>
    <row r="12" customFormat="false" ht="32.8" hidden="false" customHeight="false" outlineLevel="0" collapsed="false">
      <c r="A12" s="13" t="s">
        <v>12</v>
      </c>
      <c r="B12" s="16" t="n">
        <v>265</v>
      </c>
      <c r="C12" s="17" t="s">
        <v>7</v>
      </c>
      <c r="D12" s="16" t="n">
        <v>323</v>
      </c>
      <c r="E12" s="17" t="s">
        <v>7</v>
      </c>
      <c r="F12" s="16" t="n">
        <v>440</v>
      </c>
      <c r="G12" s="17" t="s">
        <v>7</v>
      </c>
      <c r="H12" s="16" t="n">
        <v>449</v>
      </c>
      <c r="I12" s="17" t="s">
        <v>7</v>
      </c>
      <c r="J12" s="16" t="n">
        <v>371</v>
      </c>
      <c r="K12" s="17" t="s">
        <v>7</v>
      </c>
      <c r="L12" s="16" t="n">
        <v>676</v>
      </c>
      <c r="M12" s="17" t="s">
        <v>7</v>
      </c>
      <c r="N12" s="16" t="n">
        <v>5062</v>
      </c>
      <c r="O12" s="17" t="n">
        <v>2.53</v>
      </c>
      <c r="P12" s="16" t="n">
        <v>1970</v>
      </c>
      <c r="Q12" s="17" t="s">
        <v>7</v>
      </c>
      <c r="R12" s="16" t="n">
        <v>1736</v>
      </c>
      <c r="S12" s="17" t="s">
        <v>7</v>
      </c>
      <c r="T12" s="77" t="n">
        <v>-11.8781725888325</v>
      </c>
      <c r="U12" s="77" t="n">
        <v>26.4846958773894</v>
      </c>
    </row>
    <row r="13" s="18" customFormat="true" ht="15" hidden="false" customHeight="false" outlineLevel="0" collapsed="false">
      <c r="A13" s="18" t="s">
        <v>61</v>
      </c>
    </row>
    <row r="14" s="18" customFormat="true" ht="15" hidden="false" customHeight="false" outlineLevel="0" collapsed="false">
      <c r="A14" s="19" t="s">
        <v>14</v>
      </c>
    </row>
    <row r="15" s="18" customFormat="true" ht="15" hidden="false" customHeight="false" outlineLevel="0" collapsed="false">
      <c r="A15" s="18" t="s">
        <v>15</v>
      </c>
    </row>
    <row r="16" customFormat="false" ht="1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</sheetData>
  <mergeCells count="12"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T5"/>
    <mergeCell ref="U4:U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6"/>
  <sheetViews>
    <sheetView showFormulas="false" showGridLines="true" showRowColHeaders="true" showZeros="true" rightToLeft="false" tabSelected="false" showOutlineSymbols="true" defaultGridColor="true" view="normal" topLeftCell="F1" colorId="64" zoomScale="85" zoomScaleNormal="85" zoomScalePageLayoutView="100" workbookViewId="0">
      <selection pane="topLeft" activeCell="V27" activeCellId="0" sqref="V27"/>
    </sheetView>
  </sheetViews>
  <sheetFormatPr defaultColWidth="11.43359375" defaultRowHeight="15" zeroHeight="false" outlineLevelRow="0" outlineLevelCol="0"/>
  <cols>
    <col collapsed="false" customWidth="false" hidden="false" outlineLevel="0" max="1" min="1" style="3" width="11.43"/>
    <col collapsed="false" customWidth="true" hidden="false" outlineLevel="0" max="2" min="2" style="3" width="18"/>
    <col collapsed="false" customWidth="false" hidden="false" outlineLevel="0" max="3" min="3" style="3" width="11.43"/>
    <col collapsed="false" customWidth="true" hidden="false" outlineLevel="0" max="4" min="4" style="3" width="14.71"/>
    <col collapsed="false" customWidth="false" hidden="false" outlineLevel="0" max="9" min="5" style="3" width="11.43"/>
    <col collapsed="false" customWidth="true" hidden="false" outlineLevel="0" max="10" min="10" style="3" width="13.15"/>
    <col collapsed="false" customWidth="true" hidden="false" outlineLevel="0" max="11" min="11" style="3" width="16.57"/>
    <col collapsed="false" customWidth="false" hidden="false" outlineLevel="0" max="18" min="12" style="3" width="11.43"/>
    <col collapsed="false" customWidth="true" hidden="false" outlineLevel="0" max="19" min="19" style="3" width="15.14"/>
    <col collapsed="false" customWidth="true" hidden="false" outlineLevel="0" max="20" min="20" style="3" width="23.29"/>
    <col collapsed="false" customWidth="true" hidden="false" outlineLevel="0" max="21" min="21" style="3" width="23.07"/>
    <col collapsed="false" customWidth="true" hidden="false" outlineLevel="0" max="22" min="22" style="3" width="26.34"/>
    <col collapsed="false" customWidth="false" hidden="false" outlineLevel="0" max="16384" min="23" style="3" width="11.43"/>
  </cols>
  <sheetData>
    <row r="1" customFormat="false" ht="15" hidden="false" customHeight="false" outlineLevel="0" collapsed="false">
      <c r="A1" s="23" t="s">
        <v>62</v>
      </c>
    </row>
    <row r="4" customFormat="false" ht="17.15" hidden="false" customHeight="true" outlineLevel="0" collapsed="false">
      <c r="A4" s="24"/>
      <c r="B4" s="24"/>
      <c r="C4" s="5" t="n">
        <v>2016</v>
      </c>
      <c r="D4" s="5"/>
      <c r="E4" s="5" t="n">
        <v>2017</v>
      </c>
      <c r="F4" s="5"/>
      <c r="G4" s="5" t="n">
        <v>2018</v>
      </c>
      <c r="H4" s="5"/>
      <c r="I4" s="5" t="n">
        <v>2019</v>
      </c>
      <c r="J4" s="5"/>
      <c r="K4" s="5" t="n">
        <v>2020</v>
      </c>
      <c r="L4" s="5"/>
      <c r="M4" s="5" t="n">
        <v>2021</v>
      </c>
      <c r="N4" s="5"/>
      <c r="O4" s="78" t="n">
        <v>2022</v>
      </c>
      <c r="P4" s="78"/>
      <c r="Q4" s="25" t="n">
        <v>2023</v>
      </c>
      <c r="R4" s="25"/>
      <c r="S4" s="25" t="n">
        <v>2024</v>
      </c>
      <c r="T4" s="25"/>
      <c r="U4" s="26" t="s">
        <v>1</v>
      </c>
      <c r="V4" s="6" t="s">
        <v>2</v>
      </c>
    </row>
    <row r="5" customFormat="false" ht="20.25" hidden="false" customHeight="true" outlineLevel="0" collapsed="false">
      <c r="A5" s="24"/>
      <c r="B5" s="24"/>
      <c r="C5" s="7" t="s">
        <v>3</v>
      </c>
      <c r="D5" s="8" t="s">
        <v>4</v>
      </c>
      <c r="E5" s="7" t="s">
        <v>3</v>
      </c>
      <c r="F5" s="8" t="s">
        <v>4</v>
      </c>
      <c r="G5" s="7" t="s">
        <v>3</v>
      </c>
      <c r="H5" s="8" t="s">
        <v>4</v>
      </c>
      <c r="I5" s="7" t="s">
        <v>3</v>
      </c>
      <c r="J5" s="8" t="s">
        <v>4</v>
      </c>
      <c r="K5" s="7" t="s">
        <v>3</v>
      </c>
      <c r="L5" s="8" t="s">
        <v>4</v>
      </c>
      <c r="M5" s="7" t="s">
        <v>3</v>
      </c>
      <c r="N5" s="8" t="s">
        <v>4</v>
      </c>
      <c r="O5" s="7" t="s">
        <v>3</v>
      </c>
      <c r="P5" s="8" t="s">
        <v>4</v>
      </c>
      <c r="Q5" s="7" t="s">
        <v>3</v>
      </c>
      <c r="R5" s="8" t="s">
        <v>4</v>
      </c>
      <c r="S5" s="7" t="s">
        <v>3</v>
      </c>
      <c r="T5" s="8" t="s">
        <v>4</v>
      </c>
      <c r="U5" s="26"/>
      <c r="V5" s="6"/>
    </row>
    <row r="6" customFormat="false" ht="17.15" hidden="false" customHeight="true" outlineLevel="0" collapsed="false">
      <c r="A6" s="9" t="s">
        <v>5</v>
      </c>
      <c r="B6" s="9"/>
      <c r="C6" s="10" t="n">
        <v>163447</v>
      </c>
      <c r="D6" s="11" t="n">
        <v>100</v>
      </c>
      <c r="E6" s="10" t="n">
        <v>171894</v>
      </c>
      <c r="F6" s="11" t="n">
        <v>100</v>
      </c>
      <c r="G6" s="10" t="n">
        <v>183020</v>
      </c>
      <c r="H6" s="11" t="n">
        <v>100</v>
      </c>
      <c r="I6" s="10" t="n">
        <v>185649</v>
      </c>
      <c r="J6" s="11" t="n">
        <v>100</v>
      </c>
      <c r="K6" s="10" t="n">
        <v>168658</v>
      </c>
      <c r="L6" s="11" t="n">
        <v>100</v>
      </c>
      <c r="M6" s="10" t="n">
        <v>183418</v>
      </c>
      <c r="N6" s="11" t="n">
        <v>100</v>
      </c>
      <c r="O6" s="10" t="n">
        <v>200410</v>
      </c>
      <c r="P6" s="79" t="n">
        <v>100</v>
      </c>
      <c r="Q6" s="10" t="n">
        <v>205896</v>
      </c>
      <c r="R6" s="11" t="n">
        <v>100</v>
      </c>
      <c r="S6" s="10" t="n">
        <f aca="false">S7+S10</f>
        <v>205459</v>
      </c>
      <c r="T6" s="11" t="n">
        <v>100</v>
      </c>
      <c r="U6" s="27" t="n">
        <f aca="false">(S6-Q6)/Q6*100</f>
        <v>-0.212243074173369</v>
      </c>
      <c r="V6" s="12" t="n">
        <f aca="false">(POWER((S6/C6),1/8)-1)*100</f>
        <v>2.90074689037974</v>
      </c>
    </row>
    <row r="7" customFormat="false" ht="17.15" hidden="false" customHeight="true" outlineLevel="0" collapsed="false">
      <c r="A7" s="28" t="s">
        <v>17</v>
      </c>
      <c r="B7" s="9" t="s">
        <v>18</v>
      </c>
      <c r="C7" s="29" t="n">
        <v>129367</v>
      </c>
      <c r="D7" s="30" t="n">
        <v>79.1492043292321</v>
      </c>
      <c r="E7" s="29" t="n">
        <v>134482</v>
      </c>
      <c r="F7" s="30" t="n">
        <v>78.2354241567478</v>
      </c>
      <c r="G7" s="29" t="n">
        <v>145128</v>
      </c>
      <c r="H7" s="30" t="n">
        <v>79.2962517757622</v>
      </c>
      <c r="I7" s="29" t="n">
        <v>146963</v>
      </c>
      <c r="J7" s="30" t="n">
        <v>79.1617514772501</v>
      </c>
      <c r="K7" s="29" t="n">
        <v>138033</v>
      </c>
      <c r="L7" s="30" t="n">
        <v>81.841952353283</v>
      </c>
      <c r="M7" s="29" t="n">
        <v>145263</v>
      </c>
      <c r="N7" s="30" t="n">
        <v>79.1977886576018</v>
      </c>
      <c r="O7" s="29" t="n">
        <v>159458</v>
      </c>
      <c r="P7" s="80" t="n">
        <v>79.5658899256524</v>
      </c>
      <c r="Q7" s="29" t="n">
        <v>161280</v>
      </c>
      <c r="R7" s="30" t="n">
        <v>78.3308077864553</v>
      </c>
      <c r="S7" s="29" t="n">
        <f aca="false">SUM(S8:S9)</f>
        <v>159145</v>
      </c>
      <c r="T7" s="30" t="n">
        <f aca="false">S7/S6*100</f>
        <v>77.4582763471058</v>
      </c>
      <c r="U7" s="27" t="n">
        <f aca="false">(S7-Q7)/Q7*100</f>
        <v>-1.32378472222222</v>
      </c>
      <c r="V7" s="12" t="n">
        <f aca="false">(POWER((S7/C7),1/8)-1)*100</f>
        <v>2.62334974807354</v>
      </c>
    </row>
    <row r="8" customFormat="false" ht="16.65" hidden="false" customHeight="false" outlineLevel="0" collapsed="false">
      <c r="A8" s="28"/>
      <c r="B8" s="31" t="s">
        <v>19</v>
      </c>
      <c r="C8" s="32" t="n">
        <v>36363</v>
      </c>
      <c r="D8" s="33" t="n">
        <v>22.2475787258255</v>
      </c>
      <c r="E8" s="32" t="n">
        <v>38073</v>
      </c>
      <c r="F8" s="33" t="n">
        <v>22.1491151523613</v>
      </c>
      <c r="G8" s="32" t="n">
        <v>40980</v>
      </c>
      <c r="H8" s="33" t="n">
        <v>22.3909955196153</v>
      </c>
      <c r="I8" s="32" t="n">
        <v>41667</v>
      </c>
      <c r="J8" s="33" t="n">
        <v>22.4439668406509</v>
      </c>
      <c r="K8" s="32" t="n">
        <v>38521</v>
      </c>
      <c r="L8" s="33" t="n">
        <v>22.839711131402</v>
      </c>
      <c r="M8" s="32" t="n">
        <v>41594</v>
      </c>
      <c r="N8" s="33" t="n">
        <v>22.6771636371567</v>
      </c>
      <c r="O8" s="32" t="n">
        <v>48440</v>
      </c>
      <c r="P8" s="81" t="n">
        <v>24.1704505763185</v>
      </c>
      <c r="Q8" s="32" t="n">
        <v>48654</v>
      </c>
      <c r="R8" s="33" t="n">
        <v>23.6303765007577</v>
      </c>
      <c r="S8" s="32" t="n">
        <v>48821</v>
      </c>
      <c r="T8" s="33" t="n">
        <f aca="false">S8/S6*100</f>
        <v>23.7619184362817</v>
      </c>
      <c r="U8" s="27" t="n">
        <f aca="false">(S8-Q8)/Q8*100</f>
        <v>0.343240021375427</v>
      </c>
      <c r="V8" s="12" t="n">
        <f aca="false">(POWER((S8/C8),1/8)-1)*100</f>
        <v>3.75125783404602</v>
      </c>
    </row>
    <row r="9" customFormat="false" ht="16.65" hidden="false" customHeight="false" outlineLevel="0" collapsed="false">
      <c r="A9" s="28"/>
      <c r="B9" s="31" t="s">
        <v>20</v>
      </c>
      <c r="C9" s="32" t="n">
        <v>93004</v>
      </c>
      <c r="D9" s="33" t="n">
        <v>56.9016256034066</v>
      </c>
      <c r="E9" s="32" t="n">
        <v>96409</v>
      </c>
      <c r="F9" s="33" t="n">
        <v>56.0863090043864</v>
      </c>
      <c r="G9" s="32" t="n">
        <v>104148</v>
      </c>
      <c r="H9" s="33" t="n">
        <v>56.9052562561469</v>
      </c>
      <c r="I9" s="32" t="n">
        <v>105296</v>
      </c>
      <c r="J9" s="33" t="n">
        <v>56.7177846365992</v>
      </c>
      <c r="K9" s="32" t="n">
        <v>99512</v>
      </c>
      <c r="L9" s="33" t="n">
        <v>59.002241221881</v>
      </c>
      <c r="M9" s="32" t="n">
        <v>103669</v>
      </c>
      <c r="N9" s="33" t="n">
        <v>56.5206250204451</v>
      </c>
      <c r="O9" s="32" t="n">
        <v>111018</v>
      </c>
      <c r="P9" s="81" t="n">
        <v>55.3954393493339</v>
      </c>
      <c r="Q9" s="32" t="n">
        <v>112626</v>
      </c>
      <c r="R9" s="33" t="n">
        <v>54.7004312856976</v>
      </c>
      <c r="S9" s="32" t="n">
        <v>110324</v>
      </c>
      <c r="T9" s="33" t="n">
        <f aca="false">S9/S6*100</f>
        <v>53.6963579108241</v>
      </c>
      <c r="U9" s="27" t="n">
        <f aca="false">(S9-Q9)/Q9*100</f>
        <v>-2.04393301724291</v>
      </c>
      <c r="V9" s="12" t="n">
        <f aca="false">(POWER((S9/C9),1/8)-1)*100</f>
        <v>2.15768587382219</v>
      </c>
    </row>
    <row r="10" customFormat="false" ht="17.15" hidden="false" customHeight="true" outlineLevel="0" collapsed="false">
      <c r="A10" s="28" t="s">
        <v>21</v>
      </c>
      <c r="B10" s="9" t="s">
        <v>18</v>
      </c>
      <c r="C10" s="29" t="n">
        <v>34080</v>
      </c>
      <c r="D10" s="30" t="n">
        <v>20.8507956707679</v>
      </c>
      <c r="E10" s="29" t="n">
        <v>37412</v>
      </c>
      <c r="F10" s="30" t="n">
        <v>21.7645758432522</v>
      </c>
      <c r="G10" s="29" t="n">
        <v>37892</v>
      </c>
      <c r="H10" s="30" t="n">
        <v>20.7037482242378</v>
      </c>
      <c r="I10" s="29" t="n">
        <v>38686</v>
      </c>
      <c r="J10" s="30" t="n">
        <v>20.8382485227499</v>
      </c>
      <c r="K10" s="29" t="n">
        <v>30625</v>
      </c>
      <c r="L10" s="30" t="n">
        <v>18.158047646717</v>
      </c>
      <c r="M10" s="29" t="n">
        <v>38155</v>
      </c>
      <c r="N10" s="30" t="n">
        <v>20.8022113423982</v>
      </c>
      <c r="O10" s="29" t="n">
        <v>40952</v>
      </c>
      <c r="P10" s="80" t="n">
        <v>20.4341100743476</v>
      </c>
      <c r="Q10" s="29" t="n">
        <v>44616</v>
      </c>
      <c r="R10" s="30" t="n">
        <v>21.6691922135447</v>
      </c>
      <c r="S10" s="29" t="n">
        <f aca="false">S11+S12</f>
        <v>46314</v>
      </c>
      <c r="T10" s="30" t="n">
        <f aca="false">S10/S6*100</f>
        <v>22.5417236528943</v>
      </c>
      <c r="U10" s="27" t="n">
        <f aca="false">(S10-Q10)/Q10*100</f>
        <v>3.80580957504034</v>
      </c>
      <c r="V10" s="12" t="n">
        <f aca="false">(POWER((S10/C10),1/8)-1)*100</f>
        <v>3.90862265899679</v>
      </c>
    </row>
    <row r="11" customFormat="false" ht="16.65" hidden="false" customHeight="false" outlineLevel="0" collapsed="false">
      <c r="A11" s="28"/>
      <c r="B11" s="31" t="s">
        <v>19</v>
      </c>
      <c r="C11" s="32" t="n">
        <v>11769</v>
      </c>
      <c r="D11" s="33" t="n">
        <v>7.20049924440338</v>
      </c>
      <c r="E11" s="32" t="n">
        <v>12746</v>
      </c>
      <c r="F11" s="33" t="n">
        <v>7.41503484705691</v>
      </c>
      <c r="G11" s="32" t="n">
        <v>12698</v>
      </c>
      <c r="H11" s="33" t="n">
        <v>6.93803955851819</v>
      </c>
      <c r="I11" s="32" t="n">
        <v>12885</v>
      </c>
      <c r="J11" s="33" t="n">
        <v>6.94051678166863</v>
      </c>
      <c r="K11" s="32" t="n">
        <v>10008</v>
      </c>
      <c r="L11" s="33" t="n">
        <v>5.93390174198674</v>
      </c>
      <c r="M11" s="32" t="n">
        <v>12667</v>
      </c>
      <c r="N11" s="33" t="n">
        <v>6.9060833724062</v>
      </c>
      <c r="O11" s="32" t="n">
        <v>14103</v>
      </c>
      <c r="P11" s="81" t="n">
        <v>7.03707399830348</v>
      </c>
      <c r="Q11" s="32" t="n">
        <v>15104</v>
      </c>
      <c r="R11" s="33" t="n">
        <v>7.33574231650931</v>
      </c>
      <c r="S11" s="32" t="n">
        <v>15077</v>
      </c>
      <c r="T11" s="33" t="n">
        <f aca="false">S11/S6*100</f>
        <v>7.33820372921118</v>
      </c>
      <c r="U11" s="27" t="n">
        <f aca="false">(S11-Q11)/Q11*100</f>
        <v>-0.178760593220339</v>
      </c>
      <c r="V11" s="12" t="n">
        <f aca="false">(POWER((S11/C11),1/8)-1)*100</f>
        <v>3.14470105845421</v>
      </c>
    </row>
    <row r="12" customFormat="false" ht="16.65" hidden="false" customHeight="false" outlineLevel="0" collapsed="false">
      <c r="A12" s="28"/>
      <c r="B12" s="31" t="s">
        <v>20</v>
      </c>
      <c r="C12" s="34" t="n">
        <v>22311</v>
      </c>
      <c r="D12" s="35" t="n">
        <v>13.6502964263645</v>
      </c>
      <c r="E12" s="34" t="n">
        <v>24666</v>
      </c>
      <c r="F12" s="35" t="n">
        <v>14.3495409961953</v>
      </c>
      <c r="G12" s="34" t="n">
        <v>25194</v>
      </c>
      <c r="H12" s="35" t="n">
        <v>13.7657086657196</v>
      </c>
      <c r="I12" s="34" t="n">
        <v>25801</v>
      </c>
      <c r="J12" s="35" t="n">
        <v>13.8977317410813</v>
      </c>
      <c r="K12" s="34" t="n">
        <v>20617</v>
      </c>
      <c r="L12" s="35" t="n">
        <v>12.2241459047303</v>
      </c>
      <c r="M12" s="34" t="n">
        <v>25488</v>
      </c>
      <c r="N12" s="35" t="n">
        <v>13.896127969992</v>
      </c>
      <c r="O12" s="34" t="n">
        <v>26849</v>
      </c>
      <c r="P12" s="82" t="n">
        <v>13.3970360760441</v>
      </c>
      <c r="Q12" s="34" t="n">
        <v>29512</v>
      </c>
      <c r="R12" s="35" t="n">
        <v>14.3334498970354</v>
      </c>
      <c r="S12" s="34" t="n">
        <v>31237</v>
      </c>
      <c r="T12" s="35" t="n">
        <f aca="false">S12/S6*100</f>
        <v>15.2035199236831</v>
      </c>
      <c r="U12" s="27" t="n">
        <f aca="false">(S12-Q12)/Q12*100</f>
        <v>5.84507996747086</v>
      </c>
      <c r="V12" s="12" t="n">
        <f aca="false">(POWER((S12/C12),1/8)-1)*100</f>
        <v>4.29627200773894</v>
      </c>
    </row>
    <row r="13" s="18" customFormat="true" ht="15" hidden="false" customHeight="false" outlineLevel="0" collapsed="false">
      <c r="A13" s="18" t="s">
        <v>22</v>
      </c>
    </row>
    <row r="14" s="18" customFormat="true" ht="15" hidden="false" customHeight="false" outlineLevel="0" collapsed="false">
      <c r="A14" s="18" t="s">
        <v>23</v>
      </c>
      <c r="C14" s="83"/>
      <c r="D14" s="83"/>
      <c r="E14" s="83"/>
      <c r="F14" s="83"/>
      <c r="G14" s="83"/>
      <c r="H14" s="83"/>
      <c r="I14" s="83"/>
      <c r="J14" s="83"/>
    </row>
    <row r="15" s="18" customFormat="true" ht="15" hidden="false" customHeight="false" outlineLevel="0" collapsed="false">
      <c r="A15" s="18" t="s">
        <v>24</v>
      </c>
    </row>
    <row r="16" customFormat="false" ht="15" hidden="false" customHeight="false" outlineLevel="0" collapsed="false">
      <c r="J16" s="84"/>
    </row>
  </sheetData>
  <mergeCells count="15">
    <mergeCell ref="A4:B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U5"/>
    <mergeCell ref="V4:V5"/>
    <mergeCell ref="A6:B6"/>
    <mergeCell ref="A7:A9"/>
    <mergeCell ref="A10:A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O26" activeCellId="0" sqref="O26"/>
    </sheetView>
  </sheetViews>
  <sheetFormatPr defaultColWidth="11.43359375" defaultRowHeight="15" zeroHeight="false" outlineLevelRow="0" outlineLevelCol="0"/>
  <cols>
    <col collapsed="false" customWidth="true" hidden="false" outlineLevel="0" max="1" min="1" style="3" width="13.71"/>
    <col collapsed="false" customWidth="false" hidden="false" outlineLevel="0" max="16" min="2" style="3" width="11.43"/>
    <col collapsed="false" customWidth="true" hidden="false" outlineLevel="0" max="17" min="17" style="3" width="17.42"/>
    <col collapsed="false" customWidth="false" hidden="false" outlineLevel="0" max="16384" min="18" style="3" width="11.43"/>
  </cols>
  <sheetData>
    <row r="1" customFormat="false" ht="17.15" hidden="false" customHeight="false" outlineLevel="0" collapsed="false">
      <c r="A1" s="23" t="s">
        <v>63</v>
      </c>
    </row>
    <row r="4" customFormat="false" ht="16.5" hidden="false" customHeight="true" outlineLevel="0" collapsed="false">
      <c r="A4" s="85"/>
      <c r="B4" s="71" t="s">
        <v>26</v>
      </c>
      <c r="C4" s="71" t="s">
        <v>27</v>
      </c>
      <c r="D4" s="71" t="s">
        <v>28</v>
      </c>
      <c r="E4" s="71" t="s">
        <v>29</v>
      </c>
      <c r="F4" s="71" t="s">
        <v>30</v>
      </c>
      <c r="G4" s="71" t="s">
        <v>31</v>
      </c>
      <c r="H4" s="71" t="s">
        <v>32</v>
      </c>
      <c r="I4" s="71" t="s">
        <v>33</v>
      </c>
      <c r="J4" s="71" t="s">
        <v>34</v>
      </c>
      <c r="K4" s="71" t="s">
        <v>35</v>
      </c>
      <c r="L4" s="71" t="s">
        <v>36</v>
      </c>
      <c r="M4" s="71" t="s">
        <v>37</v>
      </c>
      <c r="N4" s="71" t="s">
        <v>38</v>
      </c>
      <c r="O4" s="71" t="s">
        <v>39</v>
      </c>
      <c r="P4" s="71" t="s">
        <v>40</v>
      </c>
      <c r="Q4" s="71" t="s">
        <v>41</v>
      </c>
    </row>
    <row r="5" customFormat="false" ht="16.65" hidden="false" customHeight="false" outlineLevel="0" collapsed="false">
      <c r="A5" s="28" t="s">
        <v>64</v>
      </c>
      <c r="B5" s="86" t="n">
        <f aca="false">B17/SUM($B$19:$Q$19)*100</f>
        <v>0.302250083958357</v>
      </c>
      <c r="C5" s="86" t="n">
        <f aca="false">C17/SUM($B$19:$Q$19)*100</f>
        <v>0.587951854141216</v>
      </c>
      <c r="D5" s="86" t="n">
        <f aca="false">D17/SUM($B$19:$Q$19)*100</f>
        <v>3.78907713947795</v>
      </c>
      <c r="E5" s="86" t="n">
        <f aca="false">E17/SUM($B$19:$Q$19)*100</f>
        <v>4.13123786254192</v>
      </c>
      <c r="F5" s="86" t="n">
        <f aca="false">F17/SUM($B$19:$Q$19)*100</f>
        <v>3.8382353656934</v>
      </c>
      <c r="G5" s="86" t="n">
        <f aca="false">G17/SUM($B$19:$Q$19)*100</f>
        <v>3.42696109686117</v>
      </c>
      <c r="H5" s="86" t="n">
        <f aca="false">H17/SUM($B$19:$Q$19)*100</f>
        <v>2.87015900982678</v>
      </c>
      <c r="I5" s="86" t="n">
        <f aca="false">I17/SUM($B$19:$Q$19)*100</f>
        <v>2.67449953518707</v>
      </c>
      <c r="J5" s="86" t="n">
        <f aca="false">J17/SUM($B$19:$Q$19)*100</f>
        <v>2.43746927610862</v>
      </c>
      <c r="K5" s="86" t="n">
        <f aca="false">K17/SUM($B$19:$Q$19)*100</f>
        <v>2.00623968772358</v>
      </c>
      <c r="L5" s="86" t="n">
        <f aca="false">L17/SUM($B$19:$Q$19)*100</f>
        <v>1.76920942864513</v>
      </c>
      <c r="M5" s="86" t="n">
        <f aca="false">M17/SUM($B$19:$Q$19)*100</f>
        <v>1.20121289405672</v>
      </c>
      <c r="N5" s="86" t="n">
        <f aca="false">N17/SUM($B$19:$Q$19)*100</f>
        <v>0.714011067901625</v>
      </c>
      <c r="O5" s="86" t="n">
        <f aca="false">O17/SUM($B$19:$Q$19)*100</f>
        <v>0.447291187049484</v>
      </c>
      <c r="P5" s="86" t="n">
        <f aca="false">P17/SUM($B$19:$Q$19)*100</f>
        <v>0.320745258178031</v>
      </c>
      <c r="Q5" s="86" t="n">
        <f aca="false">Q17/SUM($B$19:$Q$19)*100</f>
        <v>0.583571418141819</v>
      </c>
    </row>
    <row r="6" customFormat="false" ht="17.15" hidden="false" customHeight="false" outlineLevel="0" collapsed="false">
      <c r="A6" s="28" t="s">
        <v>42</v>
      </c>
      <c r="B6" s="86" t="n">
        <f aca="false">B18/SUM($B$19:$Q$19)*100</f>
        <v>0.364062903060951</v>
      </c>
      <c r="C6" s="86" t="n">
        <f aca="false">C18/SUM($B$19:$Q$19)*100</f>
        <v>1.12187833095654</v>
      </c>
      <c r="D6" s="86" t="n">
        <f aca="false">D18/SUM($B$19:$Q$19)*100</f>
        <v>7.5616059651804</v>
      </c>
      <c r="E6" s="86" t="n">
        <f aca="false">E18/SUM($B$19:$Q$19)*100</f>
        <v>9.40090236981587</v>
      </c>
      <c r="F6" s="86" t="n">
        <f aca="false">F18/SUM($B$19:$Q$19)*100</f>
        <v>7.91690799624256</v>
      </c>
      <c r="G6" s="86" t="n">
        <f aca="false">G18/SUM($B$19:$Q$19)*100</f>
        <v>7.45014820475131</v>
      </c>
      <c r="H6" s="86" t="n">
        <f aca="false">H18/SUM($B$19:$Q$19)*100</f>
        <v>7.00042344214661</v>
      </c>
      <c r="I6" s="86" t="n">
        <f aca="false">I18/SUM($B$19:$Q$19)*100</f>
        <v>6.53123007510014</v>
      </c>
      <c r="J6" s="86" t="n">
        <f aca="false">J18/SUM($B$19:$Q$19)*100</f>
        <v>5.92624319207238</v>
      </c>
      <c r="K6" s="86" t="n">
        <f aca="false">K18/SUM($B$19:$Q$19)*100</f>
        <v>5.12170311351657</v>
      </c>
      <c r="L6" s="86" t="n">
        <f aca="false">L18/SUM($B$19:$Q$19)*100</f>
        <v>4.165307920315</v>
      </c>
      <c r="M6" s="86" t="n">
        <f aca="false">M18/SUM($B$19:$Q$19)*100</f>
        <v>2.6394560471919</v>
      </c>
      <c r="N6" s="86" t="n">
        <f aca="false">N18/SUM($B$19:$Q$19)*100</f>
        <v>1.59691227933554</v>
      </c>
      <c r="O6" s="86" t="n">
        <f aca="false">O18/SUM($B$19:$Q$19)*100</f>
        <v>0.87073333365781</v>
      </c>
      <c r="P6" s="86" t="n">
        <f aca="false">P18/SUM($B$19:$Q$19)*100</f>
        <v>0.580651127475555</v>
      </c>
      <c r="Q6" s="86" t="n">
        <f aca="false">Q18/SUM($B$19:$Q$19)*100</f>
        <v>0.651711533687986</v>
      </c>
    </row>
    <row r="7" customFormat="false" ht="17.15" hidden="false" customHeight="false" outlineLevel="0" collapsed="false">
      <c r="A7" s="28" t="s">
        <v>65</v>
      </c>
      <c r="B7" s="44" t="n">
        <f aca="false">B17/B19*100</f>
        <v>45.3615777940102</v>
      </c>
      <c r="C7" s="44" t="n">
        <f aca="false">C17/C19*100</f>
        <v>34.3865641901509</v>
      </c>
      <c r="D7" s="44" t="n">
        <f aca="false">D17/D19*100</f>
        <v>33.3819304489516</v>
      </c>
      <c r="E7" s="44" t="n">
        <f aca="false">E17/E19*100</f>
        <v>30.5290795957271</v>
      </c>
      <c r="F7" s="44" t="n">
        <f aca="false">F17/F19*100</f>
        <v>32.6515402451143</v>
      </c>
      <c r="G7" s="44" t="n">
        <f aca="false">G17/G19*100</f>
        <v>31.5061750492214</v>
      </c>
      <c r="H7" s="44" t="n">
        <f aca="false">H17/H19*100</f>
        <v>29.077909270217</v>
      </c>
      <c r="I7" s="44" t="n">
        <f aca="false">I17/I19*100</f>
        <v>29.0525536639526</v>
      </c>
      <c r="J7" s="44" t="n">
        <f aca="false">J17/J19*100</f>
        <v>29.1433891992551</v>
      </c>
      <c r="K7" s="44" t="n">
        <f aca="false">K17/K19*100</f>
        <v>28.1461249573233</v>
      </c>
      <c r="L7" s="44" t="n">
        <f aca="false">L17/L19*100</f>
        <v>29.8121873205938</v>
      </c>
      <c r="M7" s="44" t="n">
        <f aca="false">M17/M19*100</f>
        <v>31.2761373716893</v>
      </c>
      <c r="N7" s="44" t="n">
        <f aca="false">N17/N19*100</f>
        <v>30.8972198820556</v>
      </c>
      <c r="O7" s="44" t="n">
        <f aca="false">O17/O19*100</f>
        <v>33.9364844903988</v>
      </c>
      <c r="P7" s="44" t="n">
        <f aca="false">P17/P19*100</f>
        <v>35.5831533477322</v>
      </c>
      <c r="Q7" s="44" t="n">
        <f aca="false">Q17/Q19*100</f>
        <v>47.2419227738377</v>
      </c>
    </row>
    <row r="8" customFormat="false" ht="15" hidden="false" customHeight="false" outlineLevel="0" collapsed="false">
      <c r="A8" s="18" t="s">
        <v>66</v>
      </c>
    </row>
    <row r="9" customFormat="false" ht="15" hidden="false" customHeight="false" outlineLevel="0" collapsed="false">
      <c r="A9" s="18" t="s">
        <v>23</v>
      </c>
      <c r="C9" s="87"/>
      <c r="D9" s="87"/>
      <c r="E9" s="87"/>
      <c r="F9" s="87"/>
      <c r="G9" s="87"/>
      <c r="H9" s="87"/>
      <c r="I9" s="87"/>
      <c r="J9" s="87"/>
    </row>
    <row r="10" customFormat="false" ht="15" hidden="false" customHeight="false" outlineLevel="0" collapsed="false">
      <c r="A10" s="18" t="s">
        <v>67</v>
      </c>
    </row>
    <row r="13" s="1" customFormat="true" ht="15" hidden="false" customHeight="false" outlineLevel="0" collapsed="false">
      <c r="A13" s="2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="1" customFormat="true" ht="15" hidden="false" customHeight="false" outlineLevel="0" collapsed="false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="1" customFormat="tru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="1" customFormat="true" ht="16.5" hidden="false" customHeight="true" outlineLevel="0" collapsed="false">
      <c r="A16" s="85"/>
      <c r="B16" s="71" t="s">
        <v>26</v>
      </c>
      <c r="C16" s="71" t="s">
        <v>27</v>
      </c>
      <c r="D16" s="71" t="s">
        <v>28</v>
      </c>
      <c r="E16" s="71" t="s">
        <v>29</v>
      </c>
      <c r="F16" s="71" t="s">
        <v>30</v>
      </c>
      <c r="G16" s="71" t="s">
        <v>31</v>
      </c>
      <c r="H16" s="71" t="s">
        <v>32</v>
      </c>
      <c r="I16" s="71" t="s">
        <v>33</v>
      </c>
      <c r="J16" s="71" t="s">
        <v>34</v>
      </c>
      <c r="K16" s="71" t="s">
        <v>35</v>
      </c>
      <c r="L16" s="71" t="s">
        <v>36</v>
      </c>
      <c r="M16" s="71" t="s">
        <v>37</v>
      </c>
      <c r="N16" s="71" t="s">
        <v>38</v>
      </c>
      <c r="O16" s="71" t="s">
        <v>39</v>
      </c>
      <c r="P16" s="71" t="s">
        <v>40</v>
      </c>
      <c r="Q16" s="71" t="s">
        <v>41</v>
      </c>
      <c r="R16" s="3"/>
      <c r="S16" s="3"/>
      <c r="T16" s="3"/>
      <c r="U16" s="3"/>
      <c r="V16" s="3"/>
    </row>
    <row r="17" s="1" customFormat="true" ht="16.65" hidden="false" customHeight="false" outlineLevel="0" collapsed="false">
      <c r="A17" s="28" t="s">
        <v>64</v>
      </c>
      <c r="B17" s="86" t="n">
        <v>621</v>
      </c>
      <c r="C17" s="86" t="n">
        <v>1208</v>
      </c>
      <c r="D17" s="86" t="n">
        <v>7785</v>
      </c>
      <c r="E17" s="86" t="n">
        <v>8488</v>
      </c>
      <c r="F17" s="86" t="n">
        <v>7886</v>
      </c>
      <c r="G17" s="86" t="n">
        <v>7041</v>
      </c>
      <c r="H17" s="86" t="n">
        <v>5897</v>
      </c>
      <c r="I17" s="86" t="n">
        <v>5495</v>
      </c>
      <c r="J17" s="86" t="n">
        <v>5008</v>
      </c>
      <c r="K17" s="86" t="n">
        <v>4122</v>
      </c>
      <c r="L17" s="86" t="n">
        <v>3635</v>
      </c>
      <c r="M17" s="86" t="n">
        <v>2468</v>
      </c>
      <c r="N17" s="86" t="n">
        <v>1467</v>
      </c>
      <c r="O17" s="86" t="n">
        <v>919</v>
      </c>
      <c r="P17" s="86" t="n">
        <v>659</v>
      </c>
      <c r="Q17" s="86" t="n">
        <v>1199</v>
      </c>
      <c r="R17" s="3"/>
      <c r="S17" s="3"/>
      <c r="T17" s="3"/>
      <c r="U17" s="3"/>
      <c r="V17" s="3"/>
    </row>
    <row r="18" s="1" customFormat="true" ht="16.65" hidden="false" customHeight="false" outlineLevel="0" collapsed="false">
      <c r="A18" s="28" t="s">
        <v>42</v>
      </c>
      <c r="B18" s="86" t="n">
        <v>748</v>
      </c>
      <c r="C18" s="86" t="n">
        <v>2305</v>
      </c>
      <c r="D18" s="86" t="n">
        <v>15536</v>
      </c>
      <c r="E18" s="86" t="n">
        <v>19315</v>
      </c>
      <c r="F18" s="86" t="n">
        <v>16266</v>
      </c>
      <c r="G18" s="86" t="n">
        <v>15307</v>
      </c>
      <c r="H18" s="86" t="n">
        <v>14383</v>
      </c>
      <c r="I18" s="86" t="n">
        <v>13419</v>
      </c>
      <c r="J18" s="86" t="n">
        <v>12176</v>
      </c>
      <c r="K18" s="86" t="n">
        <v>10523</v>
      </c>
      <c r="L18" s="86" t="n">
        <v>8558</v>
      </c>
      <c r="M18" s="86" t="n">
        <v>5423</v>
      </c>
      <c r="N18" s="86" t="n">
        <v>3281</v>
      </c>
      <c r="O18" s="86" t="n">
        <v>1789</v>
      </c>
      <c r="P18" s="86" t="n">
        <v>1193</v>
      </c>
      <c r="Q18" s="86" t="n">
        <v>1339</v>
      </c>
      <c r="R18" s="3"/>
      <c r="S18" s="3"/>
      <c r="T18" s="3"/>
      <c r="U18" s="3"/>
      <c r="V18" s="3"/>
    </row>
    <row r="19" s="1" customFormat="true" ht="16.65" hidden="false" customHeight="false" outlineLevel="0" collapsed="false">
      <c r="A19" s="28" t="s">
        <v>18</v>
      </c>
      <c r="B19" s="44" t="n">
        <f aca="false">SUM(B17:B18)</f>
        <v>1369</v>
      </c>
      <c r="C19" s="44" t="n">
        <f aca="false">SUM(C17:C18)</f>
        <v>3513</v>
      </c>
      <c r="D19" s="44" t="n">
        <f aca="false">SUM(D17:D18)</f>
        <v>23321</v>
      </c>
      <c r="E19" s="44" t="n">
        <f aca="false">SUM(E17:E18)</f>
        <v>27803</v>
      </c>
      <c r="F19" s="44" t="n">
        <f aca="false">SUM(F17:F18)</f>
        <v>24152</v>
      </c>
      <c r="G19" s="44" t="n">
        <f aca="false">SUM(G17:G18)</f>
        <v>22348</v>
      </c>
      <c r="H19" s="44" t="n">
        <f aca="false">SUM(H17:H18)</f>
        <v>20280</v>
      </c>
      <c r="I19" s="44" t="n">
        <f aca="false">SUM(I17:I18)</f>
        <v>18914</v>
      </c>
      <c r="J19" s="44" t="n">
        <f aca="false">SUM(J17:J18)</f>
        <v>17184</v>
      </c>
      <c r="K19" s="44" t="n">
        <f aca="false">SUM(K17:K18)</f>
        <v>14645</v>
      </c>
      <c r="L19" s="44" t="n">
        <f aca="false">SUM(L17:L18)</f>
        <v>12193</v>
      </c>
      <c r="M19" s="44" t="n">
        <f aca="false">SUM(M17:M18)</f>
        <v>7891</v>
      </c>
      <c r="N19" s="44" t="n">
        <f aca="false">SUM(N17:N18)</f>
        <v>4748</v>
      </c>
      <c r="O19" s="44" t="n">
        <f aca="false">SUM(O17:O18)</f>
        <v>2708</v>
      </c>
      <c r="P19" s="44" t="n">
        <f aca="false">SUM(P17:P18)</f>
        <v>1852</v>
      </c>
      <c r="Q19" s="44" t="n">
        <f aca="false">SUM(Q17:Q18)</f>
        <v>2538</v>
      </c>
      <c r="R19" s="3"/>
      <c r="S19" s="3"/>
      <c r="T19" s="3"/>
      <c r="U19" s="3"/>
      <c r="V19" s="3"/>
    </row>
    <row r="20" s="1" customFormat="true" ht="15" hidden="false" customHeight="false" outlineLevel="0" collapsed="false">
      <c r="A20" s="18" t="s">
        <v>68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="1" customFormat="true" ht="15" hidden="false" customHeight="false" outlineLevel="0" collapsed="false">
      <c r="A21" s="18" t="s">
        <v>23</v>
      </c>
      <c r="B21" s="3"/>
      <c r="C21" s="87"/>
      <c r="D21" s="87"/>
      <c r="E21" s="87"/>
      <c r="F21" s="87"/>
      <c r="G21" s="87"/>
      <c r="H21" s="87"/>
      <c r="I21" s="87"/>
      <c r="J21" s="87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="1" customFormat="true" ht="15" hidden="false" customHeight="false" outlineLevel="0" collapsed="false">
      <c r="A22" s="18" t="s">
        <v>67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" activeCellId="0" sqref="A2"/>
    </sheetView>
  </sheetViews>
  <sheetFormatPr defaultColWidth="11.43359375" defaultRowHeight="15" zeroHeight="false" outlineLevelRow="0" outlineLevelCol="0"/>
  <cols>
    <col collapsed="false" customWidth="false" hidden="false" outlineLevel="0" max="1" min="1" style="3" width="11.43"/>
    <col collapsed="false" customWidth="true" hidden="false" outlineLevel="0" max="2" min="2" style="3" width="32.57"/>
    <col collapsed="false" customWidth="true" hidden="false" outlineLevel="0" max="3" min="3" style="3" width="24.57"/>
    <col collapsed="false" customWidth="true" hidden="false" outlineLevel="0" max="4" min="4" style="3" width="30"/>
    <col collapsed="false" customWidth="true" hidden="false" outlineLevel="0" max="5" min="5" style="3" width="24.57"/>
    <col collapsed="false" customWidth="true" hidden="false" outlineLevel="0" max="6" min="6" style="3" width="25.42"/>
    <col collapsed="false" customWidth="true" hidden="false" outlineLevel="0" max="7" min="7" style="3" width="35.43"/>
    <col collapsed="false" customWidth="false" hidden="false" outlineLevel="0" max="16384" min="8" style="3" width="11.43"/>
  </cols>
  <sheetData>
    <row r="1" s="23" customFormat="true" ht="15" hidden="false" customHeight="false" outlineLevel="0" collapsed="false">
      <c r="A1" s="23" t="s">
        <v>69</v>
      </c>
    </row>
    <row r="2" s="23" customFormat="true" ht="15" hidden="false" customHeight="false" outlineLevel="0" collapsed="false"/>
    <row r="4" customFormat="false" ht="17.15" hidden="false" customHeight="false" outlineLevel="0" collapsed="false">
      <c r="B4" s="71" t="s">
        <v>70</v>
      </c>
      <c r="C4" s="71" t="s">
        <v>71</v>
      </c>
      <c r="D4" s="71" t="s">
        <v>72</v>
      </c>
      <c r="E4" s="71" t="s">
        <v>73</v>
      </c>
    </row>
    <row r="5" customFormat="false" ht="17.15" hidden="false" customHeight="false" outlineLevel="0" collapsed="false">
      <c r="B5" s="88" t="s">
        <v>74</v>
      </c>
      <c r="C5" s="86" t="n">
        <v>12.94552</v>
      </c>
      <c r="D5" s="86" t="n">
        <v>12.83714</v>
      </c>
      <c r="E5" s="86" t="n">
        <v>32.36121</v>
      </c>
      <c r="G5" s="1"/>
    </row>
    <row r="6" customFormat="false" ht="32.8" hidden="false" customHeight="false" outlineLevel="0" collapsed="false">
      <c r="B6" s="88" t="s">
        <v>75</v>
      </c>
      <c r="C6" s="86" t="n">
        <v>21.7301</v>
      </c>
      <c r="D6" s="86" t="n">
        <v>21.51752</v>
      </c>
      <c r="E6" s="86" t="n">
        <v>51.52647</v>
      </c>
      <c r="G6" s="1"/>
    </row>
    <row r="7" customFormat="false" ht="32.8" hidden="false" customHeight="false" outlineLevel="0" collapsed="false">
      <c r="B7" s="88" t="s">
        <v>76</v>
      </c>
      <c r="C7" s="86" t="n">
        <v>27.76721</v>
      </c>
      <c r="D7" s="86" t="n">
        <v>27.07123</v>
      </c>
      <c r="E7" s="86" t="n">
        <v>51.80138</v>
      </c>
      <c r="G7" s="1"/>
    </row>
    <row r="8" customFormat="false" ht="32.8" hidden="false" customHeight="false" outlineLevel="0" collapsed="false">
      <c r="B8" s="88" t="s">
        <v>77</v>
      </c>
      <c r="C8" s="86" t="n">
        <v>32.47392</v>
      </c>
      <c r="D8" s="86" t="n">
        <v>31.12227</v>
      </c>
      <c r="E8" s="86" t="n">
        <v>64.96494</v>
      </c>
      <c r="G8" s="1"/>
    </row>
    <row r="9" customFormat="false" ht="32.8" hidden="false" customHeight="false" outlineLevel="0" collapsed="false">
      <c r="B9" s="88" t="s">
        <v>78</v>
      </c>
      <c r="C9" s="86" t="n">
        <v>36.77953</v>
      </c>
      <c r="D9" s="86" t="n">
        <v>34.68364</v>
      </c>
      <c r="E9" s="86" t="n">
        <v>63.46064</v>
      </c>
      <c r="G9" s="1"/>
    </row>
    <row r="10" customFormat="false" ht="32.8" hidden="false" customHeight="false" outlineLevel="0" collapsed="false">
      <c r="B10" s="88" t="s">
        <v>79</v>
      </c>
      <c r="C10" s="86" t="n">
        <v>39.16336</v>
      </c>
      <c r="D10" s="86" t="n">
        <v>39.15552</v>
      </c>
      <c r="E10" s="86" t="n">
        <v>39.34029</v>
      </c>
      <c r="G10" s="1"/>
    </row>
    <row r="11" customFormat="false" ht="32.8" hidden="false" customHeight="false" outlineLevel="0" collapsed="false">
      <c r="B11" s="88" t="s">
        <v>80</v>
      </c>
      <c r="C11" s="86" t="n">
        <v>41.03843</v>
      </c>
      <c r="D11" s="86" t="n">
        <v>36.99249</v>
      </c>
      <c r="E11" s="86" t="n">
        <v>53.3397</v>
      </c>
      <c r="G11" s="1"/>
    </row>
    <row r="12" customFormat="false" ht="32.8" hidden="false" customHeight="false" outlineLevel="0" collapsed="false">
      <c r="B12" s="88" t="s">
        <v>81</v>
      </c>
      <c r="C12" s="86" t="n">
        <v>37.81517</v>
      </c>
      <c r="D12" s="86" t="n">
        <v>37.40312</v>
      </c>
      <c r="E12" s="86" t="n">
        <v>65.6396</v>
      </c>
      <c r="G12" s="1"/>
    </row>
    <row r="13" customFormat="false" ht="17.15" hidden="false" customHeight="false" outlineLevel="0" collapsed="false">
      <c r="B13" s="88" t="s">
        <v>82</v>
      </c>
      <c r="C13" s="86" t="n">
        <v>34.11702</v>
      </c>
      <c r="D13" s="86" t="n">
        <v>34.11702</v>
      </c>
      <c r="E13" s="86" t="n">
        <v>0</v>
      </c>
      <c r="G13" s="1"/>
    </row>
    <row r="14" customFormat="false" ht="15" hidden="false" customHeight="false" outlineLevel="0" collapsed="false">
      <c r="A14" s="3" t="s">
        <v>83</v>
      </c>
      <c r="G14" s="22"/>
    </row>
    <row r="15" customFormat="false" ht="15" hidden="false" customHeight="false" outlineLevel="0" collapsed="false">
      <c r="A15" s="3" t="s">
        <v>84</v>
      </c>
    </row>
    <row r="16" customFormat="false" ht="15" hidden="false" customHeight="false" outlineLevel="0" collapsed="false">
      <c r="A16" s="3" t="s">
        <v>85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LibreOffice/24.2.5.2$Windows_X86_64 LibreOffice_project/bffef4ea93e59bebbeaf7f431bb02b1a39ee8a59</Application>
  <AppVersion>15.0000</AppVersion>
  <Company>DRCPN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2025-12-04T10:47:18Z</dcterms:created>
  <dc:creator/>
  <dc:description/>
  <dc:language>fr-FR</dc:language>
  <cp:lastModifiedBy>Tiaray Razafindranovona</cp:lastModifiedBy>
  <dcterms:modified xsi:type="dcterms:W3CDTF">2025-12-11T16:04:48Z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